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24226"/>
  <bookViews>
    <workbookView xWindow="65426" yWindow="65426" windowWidth="19420" windowHeight="10420" activeTab="0"/>
  </bookViews>
  <sheets>
    <sheet name="Day 1" sheetId="4" r:id="rId1"/>
    <sheet name="Day 2" sheetId="9" r:id="rId2"/>
    <sheet name="Day 3" sheetId="6" r:id="rId3"/>
    <sheet name="Speakers &amp; Facilitators" sheetId="8" r:id="rId4"/>
  </sheets>
  <definedNames/>
  <calcPr calcId="191029"/>
  <extLst/>
</workbook>
</file>

<file path=xl/sharedStrings.xml><?xml version="1.0" encoding="utf-8"?>
<sst xmlns="http://schemas.openxmlformats.org/spreadsheetml/2006/main" count="374" uniqueCount="191">
  <si>
    <t>Time</t>
  </si>
  <si>
    <t>Topic</t>
  </si>
  <si>
    <t>Expected outcomes</t>
  </si>
  <si>
    <t>Pre-distributed resources/ resource persons inputs</t>
  </si>
  <si>
    <t>Naypyidaw, Myanmar</t>
  </si>
  <si>
    <t>Ventiane, Laos</t>
  </si>
  <si>
    <t>Bangkok, Thailand</t>
  </si>
  <si>
    <t>8.30AM</t>
  </si>
  <si>
    <t>Phnom Penh, Cambodia</t>
  </si>
  <si>
    <t>Hanoi, Vietnam</t>
  </si>
  <si>
    <t>Jakarta, Indonesia</t>
  </si>
  <si>
    <t>Kuala Lumpur, Malaysia</t>
  </si>
  <si>
    <t>Manila, Philippines</t>
  </si>
  <si>
    <t>Singapore</t>
  </si>
  <si>
    <t>Bandar Seri Begawan, Brunei</t>
  </si>
  <si>
    <t>Melbourne, Australia</t>
  </si>
  <si>
    <t>Palmerston North, New Zealand</t>
  </si>
  <si>
    <t>Location</t>
  </si>
  <si>
    <t>Start time</t>
  </si>
  <si>
    <t>Duration</t>
  </si>
  <si>
    <t>Speaker</t>
  </si>
  <si>
    <t>Facilitator</t>
  </si>
  <si>
    <t>TP</t>
  </si>
  <si>
    <r>
      <rPr>
        <b/>
        <sz val="11"/>
        <color indexed="8"/>
        <rFont val="Tahoma"/>
        <family val="2"/>
      </rPr>
      <t>Expected attendance:</t>
    </r>
    <r>
      <rPr>
        <sz val="11"/>
        <color theme="1"/>
        <rFont val="Calibri"/>
        <family val="2"/>
        <scheme val="minor"/>
      </rPr>
      <t xml:space="preserve"> AVSBN representatives, VEE representatives, AVBC representatives, Pennapa Matayompong (OIE)</t>
    </r>
  </si>
  <si>
    <t>Welcome and introduction</t>
  </si>
  <si>
    <t>AS</t>
  </si>
  <si>
    <t>All participants</t>
  </si>
  <si>
    <t>JS</t>
  </si>
  <si>
    <t>Day 1 competencies beyond the OSU/UoG: what else is needed ?</t>
  </si>
  <si>
    <t>From D1C to VCT: how can VEES be rewarded for progress to higher standards ?</t>
  </si>
  <si>
    <t>Thailand Dean Consortium</t>
  </si>
  <si>
    <t>A method for progressive accreditation</t>
  </si>
  <si>
    <t>Blue skies: Pan ASEAN accreditation of VEEs and the veterinary MRA</t>
  </si>
  <si>
    <t>Discussion: What would be a worthwhile role for a pan-ASEAN veterinary accreditation body ?</t>
  </si>
  <si>
    <t>Closing summary and resolutions</t>
  </si>
  <si>
    <t>PM and AS</t>
  </si>
  <si>
    <t>Close of meeting on behalf of VCT</t>
  </si>
  <si>
    <t>TS</t>
  </si>
  <si>
    <t xml:space="preserve">CLOSE OF MEETING </t>
  </si>
  <si>
    <t>8.00AM</t>
  </si>
  <si>
    <t>9.30AM</t>
  </si>
  <si>
    <t>12.30PM</t>
  </si>
  <si>
    <t>2.30PM</t>
  </si>
  <si>
    <t>Expected outcome: Using the OIE D1Cs evaluation tool and round table discussion on ASEAN accreditation of VEEs</t>
  </si>
  <si>
    <t>The OIE-VSB Twinning  Program, AVBC-VCT: The AVSBN virtual workshop on VEE Accreditation Standards</t>
  </si>
  <si>
    <t>Day 3: Wednesday 9 December 2020</t>
  </si>
  <si>
    <t>Day 2: Monday 7 December 2020</t>
  </si>
  <si>
    <t>Expected outcome: VEE and VSB should know the compnents of accreditation of a vet school and the OIE D1Cs</t>
  </si>
  <si>
    <t>SR</t>
  </si>
  <si>
    <t>RT</t>
  </si>
  <si>
    <t>Does the target of accreditation vary with the stage of development of the school ?</t>
  </si>
  <si>
    <t>Discussion and questions</t>
  </si>
  <si>
    <t>Lessons learned (Facilitator's summary)</t>
  </si>
  <si>
    <t>What is the link between accreditation and registration ?</t>
  </si>
  <si>
    <t>Round table: What is the link between accreditation and regional mobility ?</t>
  </si>
  <si>
    <t>Lessons learned (facilitator's summary)</t>
  </si>
  <si>
    <t>MEETING RETURN</t>
  </si>
  <si>
    <t>Standards developed by the VCT for use in domestic accreditation</t>
  </si>
  <si>
    <t>CLOSE OF DAY</t>
  </si>
  <si>
    <t>Day 1: Wednesday 2 December 2020</t>
  </si>
  <si>
    <t>Expected outcome: That ASEAN VSB understand why the VEE need the accreditation process</t>
  </si>
  <si>
    <r>
      <rPr>
        <b/>
        <sz val="11"/>
        <color indexed="8"/>
        <rFont val="Tahoma"/>
        <family val="2"/>
      </rPr>
      <t>Expected attendance:</t>
    </r>
    <r>
      <rPr>
        <sz val="11"/>
        <color theme="1"/>
        <rFont val="Calibri"/>
        <family val="2"/>
        <scheme val="minor"/>
      </rPr>
      <t xml:space="preserve"> AVSBN representatives, AVBC representatives, Pennapa Matayompong (OIE)</t>
    </r>
  </si>
  <si>
    <t>Welcome message</t>
  </si>
  <si>
    <t>Overview of workshop</t>
  </si>
  <si>
    <t>Session 1: Overview of the AVSBN-AVBC program during 2019-20</t>
  </si>
  <si>
    <t>Development of strategies for managing veterinary paraprofessionals in Thailand (Workshop 1)</t>
  </si>
  <si>
    <t>AS, TS</t>
  </si>
  <si>
    <t>Development of standards for accrediting Thai Veterinary schools (Workshop 2)</t>
  </si>
  <si>
    <t>Questions</t>
  </si>
  <si>
    <t>Session 2: Overview of pan-ASEAN activities</t>
  </si>
  <si>
    <t>Progress towards the adoption of the AVSBN. How does the VEE accreditation affect the MRA development ?</t>
  </si>
  <si>
    <t>Activities in the SEAVSA</t>
  </si>
  <si>
    <t>How does the ASEAN Qualifications Reference Framework inform accreditation of VEEs ?</t>
  </si>
  <si>
    <t>Dr Maria Elizabeth D. Callanta</t>
  </si>
  <si>
    <t>How does the medical MRA work w.r.t. primary qualifications and post-graduation experience ?</t>
  </si>
  <si>
    <t>All</t>
  </si>
  <si>
    <t>Session 3: Why accredit veterinary schools ?</t>
  </si>
  <si>
    <t>Round table: What do VSBs want to achieve through accreditation ?</t>
  </si>
  <si>
    <t>All VSB/OIE participants</t>
  </si>
  <si>
    <t>Discussion: What does AVSBN/ASEAN want to achieve through accreditation ?</t>
  </si>
  <si>
    <t>All VEE participants</t>
  </si>
  <si>
    <t>Options for accrediting VEEs- VSB, AVSBN, VEE consortium</t>
  </si>
  <si>
    <t>AS, TP</t>
  </si>
  <si>
    <t>Introductions</t>
  </si>
  <si>
    <t>Explain the progress for managing VPPs in Thailand</t>
  </si>
  <si>
    <t>Describe the process and the standards devveloped for VCT</t>
  </si>
  <si>
    <t>BREAK (15 mins)</t>
  </si>
  <si>
    <t>Melbourne</t>
  </si>
  <si>
    <t>Palmerston</t>
  </si>
  <si>
    <t>Overview of different models of accreditation; reasons for chosing the AVBC model for ASEAN</t>
  </si>
  <si>
    <t>Understanding principles of MRAs for professional groups in ASEAN</t>
  </si>
  <si>
    <t>Overview of development of VEEs throughout ASEAN</t>
  </si>
  <si>
    <t>BREAK (25mins)</t>
  </si>
  <si>
    <t>Zoom</t>
  </si>
  <si>
    <t>Opinion of the relatiosnhip between standards in VEEs and the ASEAN QRF: can one infom the other?</t>
  </si>
  <si>
    <t>Summary of VCT meeting</t>
  </si>
  <si>
    <t>Summary of VCT meeting
Summary of VCT standards</t>
  </si>
  <si>
    <t>TP's original PPT for Workshop 1</t>
  </si>
  <si>
    <t>RT/SR</t>
  </si>
  <si>
    <t xml:space="preserve">TP </t>
  </si>
  <si>
    <t>Understand the workings of the medical MRA; lessons for vets</t>
  </si>
  <si>
    <t>Summarise the capabilities and expectations of each VSB; relationship with HEA</t>
  </si>
  <si>
    <t>Start to create blueprint for accrediting VEEs across ASEAN</t>
  </si>
  <si>
    <t>Bangkok time</t>
  </si>
  <si>
    <t xml:space="preserve">Welcome and introductions </t>
  </si>
  <si>
    <t xml:space="preserve">Summary of previous meeting </t>
  </si>
  <si>
    <t>Different factors that can be taken into account for accrediation</t>
  </si>
  <si>
    <t>PPTs from previous workshop</t>
  </si>
  <si>
    <t>Should assessment of inputs/ outcomes differ in more/less developed schools</t>
  </si>
  <si>
    <t>OIE's expectations for using D1Cs in evaluiating schools. What the OIE can and cannot do in this regard</t>
  </si>
  <si>
    <t>BREAK (10 mins)</t>
  </si>
  <si>
    <t>OIE D1Cs. JVME Gondar-Ohio paper</t>
  </si>
  <si>
    <t>What do VEEs want to achieve through accreditation? A perspective from Thailand</t>
  </si>
  <si>
    <t>A cameo of what accreditaion might mean to the VEEs of one country</t>
  </si>
  <si>
    <t>Aspirations of heads of VEEs: summative vs formative assessments</t>
  </si>
  <si>
    <t>ASEAN Medical MRA. 
ASEAN statements re. professioal MRAs</t>
  </si>
  <si>
    <t>Presenter's PPT</t>
  </si>
  <si>
    <t>Round table: What do VEES want to achieve through accreditation ? Who is (or should be) responsible for accreditation ? Should standards vary with stage of development?</t>
  </si>
  <si>
    <t>Discussion: (How) should the OIE D1C's be evaluated in VEEs?</t>
  </si>
  <si>
    <t>Summary of previous meetings</t>
  </si>
  <si>
    <t>Discussion of whether VEEs can deliver the OIE D1Cs</t>
  </si>
  <si>
    <t>Is accreditation status a reward for VEEs effort to develop?</t>
  </si>
  <si>
    <t>A model for standards in multu-tier accreditation</t>
  </si>
  <si>
    <t>TP paper on tiered standards</t>
  </si>
  <si>
    <t>Quads paper</t>
  </si>
  <si>
    <t>What can simple data tell us? Responses from Thai VEEs to AVBC questionnaire</t>
  </si>
  <si>
    <t>Preferences for an ASEAN VEE accreditation model</t>
  </si>
  <si>
    <t>TPs PPT on Thai VEEs</t>
  </si>
  <si>
    <t xml:space="preserve">National registration vs AVSBN accreditation </t>
  </si>
  <si>
    <t>Medical MRA documents</t>
  </si>
  <si>
    <t>Should mobility be tied to accrediation status of VEE?</t>
  </si>
  <si>
    <t>This is what we want….</t>
  </si>
  <si>
    <t>Session 4: Components of accreditation</t>
  </si>
  <si>
    <t>Session 5: Evaluation of programs</t>
  </si>
  <si>
    <t>Session 6: Developing capability in ASEAN VEEs through accreditation</t>
  </si>
  <si>
    <t>Session 7: Accreditation, registration and regional mobility</t>
  </si>
  <si>
    <t>Should the OIE D1C's be evaluated in ASEAN by an intra-ASEAN group?</t>
  </si>
  <si>
    <t>Summary documents from deans</t>
  </si>
  <si>
    <t>Details of the VCT standards</t>
  </si>
  <si>
    <t>VCT standards document</t>
  </si>
  <si>
    <t>Online survey/questionnaire re what VSBs do in accreditation and what they think thay could do</t>
  </si>
  <si>
    <t>Broadsheet of tasks related to the question</t>
  </si>
  <si>
    <t>Experiences of using the OSU/UoG Evaluation Tool to evaluate the OIE Day 1 Competencies</t>
  </si>
  <si>
    <t>Prof Armando Hoet, OSU</t>
  </si>
  <si>
    <t>Are the OIE Day 1 Competencies a basis for accreditation?</t>
  </si>
  <si>
    <t xml:space="preserve">Evaluation of OIE Day 1 Competenices using the OSU/UoG Evaluation Tool </t>
  </si>
  <si>
    <t>PM</t>
  </si>
  <si>
    <t>Prof Trinh Dinh Thau</t>
  </si>
  <si>
    <t xml:space="preserve">Discussion:  One step, two steps, many steps? The OSU/UoG evaluation tool(+) vs tiered standards  </t>
  </si>
  <si>
    <t>Speakers &amp; Facilitators</t>
  </si>
  <si>
    <t>Dr Thavatchai Sakpuaram , President of the Veterinary Council of Thailand (VCT)</t>
  </si>
  <si>
    <t xml:space="preserve">Prof Tim Parkinson,  Australasian Veterinary Boards Council Inc. (AVBC) </t>
  </si>
  <si>
    <t>Prof Rosanne Taylor, Veterinary School, Sydney University</t>
  </si>
  <si>
    <t xml:space="preserve">Prof Sharanne Raidal, Veterinary School, Charles Sturt University </t>
  </si>
  <si>
    <t>Dr Achariya Sailasuta, Acting Chairperson of the ASEAN VSB Network (AVSBN), Vice President of the VCT</t>
  </si>
  <si>
    <t xml:space="preserve">Dr Julie Strous,  Executive Director of the Australasian Veterinary Boards Council Inc. (AVBC) </t>
  </si>
  <si>
    <t>Prof Trinh Dinh Thua - President of the South East Asia Veterinary School Association (SEAVSA)</t>
  </si>
  <si>
    <t xml:space="preserve">Dr Maria Elizabeth D. Callanta - Chairman of the Professional Regulatory Board of Veterinary Medicine, Philippines </t>
  </si>
  <si>
    <t>Dr Prawit Butudom - VCT</t>
  </si>
  <si>
    <t>Prof Armando Hoet - Director, Veterinary Public Health Program, College of Veterinary Medicine, The Ohio State University</t>
  </si>
  <si>
    <t>Dr Tsegaw Fentie - Dean of the College of Veterinary Medicine and Animal Sciences, University of Gondar, Ethiopia</t>
  </si>
  <si>
    <t>Dr Tsegaw Fentie, UoG</t>
  </si>
  <si>
    <t>Statement of intent</t>
  </si>
  <si>
    <t>JVME paper</t>
  </si>
  <si>
    <t>Presentation of data from the workshop survey</t>
  </si>
  <si>
    <t>TS, RA</t>
  </si>
  <si>
    <t>RA</t>
  </si>
  <si>
    <t>Dr Ronello  Abila, Sub-Regional Representative for South-East Asia, OIE SRR SEA</t>
  </si>
  <si>
    <t>Dr Pennapa Matayompong, Consultant, OIE SRR SEA</t>
  </si>
  <si>
    <t>Dr Maho Urabe</t>
  </si>
  <si>
    <t>Dr Maho Urabe - Regional Veterinary Officer, OIE RR, Tokyo</t>
  </si>
  <si>
    <t>VSBs and VEEs in the Asia and Pacific region</t>
  </si>
  <si>
    <t>Presenter's PPT 
ASEAN Medical MRA documents</t>
  </si>
  <si>
    <t>Accreditation and graduate competency: a program for continuous improvement of VEEs</t>
  </si>
  <si>
    <t xml:space="preserve">Gondar-Ohio tool: URL below
</t>
  </si>
  <si>
    <t xml:space="preserve">Gondor-Ohio OIE D1C evaluation tool: at https://vet.osu.edu/sites/vet.osu.edu/files/images/vph/03%20Evaluation%20Tool%20for%20OIE%20Day%201%20Competencies.pdf </t>
  </si>
  <si>
    <t>Discussion</t>
  </si>
  <si>
    <t>Dr Thanes Sucharikul</t>
  </si>
  <si>
    <t>CLOSE of Day</t>
  </si>
  <si>
    <r>
      <rPr>
        <b/>
        <sz val="11"/>
        <color theme="1"/>
        <rFont val="Calibri"/>
        <family val="2"/>
        <scheme val="minor"/>
      </rPr>
      <t>Expected attendance:</t>
    </r>
    <r>
      <rPr>
        <sz val="11"/>
        <color theme="1"/>
        <rFont val="Calibri"/>
        <family val="2"/>
        <scheme val="minor"/>
      </rPr>
      <t xml:space="preserve"> AVSBN representatives, VEE representatives, AVBC representatives, Pennapa Matayompong (OIE)</t>
    </r>
  </si>
  <si>
    <t>Achariya's summary of Day 1</t>
  </si>
  <si>
    <t>TP/RT/SR</t>
  </si>
  <si>
    <t>Accreditation w.r.t. inputs vs curriculum vs quality assurance vs outcomes vs Day 1 competences</t>
  </si>
  <si>
    <t>SK (TVDC)</t>
  </si>
  <si>
    <t>7a</t>
  </si>
  <si>
    <t>Sum up of the previous, How VCT accreditation process can mentor other ASEAN countries</t>
  </si>
  <si>
    <t>Techno session</t>
  </si>
  <si>
    <t>TR (VCT)</t>
  </si>
  <si>
    <t>Discussion: How should VEES in ASEAN evaluate D1C ?</t>
  </si>
  <si>
    <t>Aspirational statement for accreditation</t>
  </si>
  <si>
    <t>The OIE-VSB Twinning  Program, AVBC-VCT: The AVSBN Virtual Workshop on VEE Accreditation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</si>
</sst>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ahoma"/>
      <family val="2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3" tint="0.399980008602142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5" tint="-0.24997000396251678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</cellStyleXfs>
  <cellXfs count="294">
    <xf numFmtId="0" fontId="0" fillId="0" borderId="0" xfId="0"/>
    <xf numFmtId="0" fontId="0" fillId="0" borderId="0" xfId="0" applyAlignment="1">
      <alignment vertical="top" wrapText="1"/>
    </xf>
    <xf numFmtId="0" fontId="0" fillId="5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18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" fontId="6" fillId="0" borderId="0" xfId="0" applyNumberFormat="1" applyFont="1" applyAlignment="1">
      <alignment horizontal="left" vertical="top" wrapText="1"/>
    </xf>
    <xf numFmtId="0" fontId="4" fillId="0" borderId="0" xfId="21" applyFill="1" applyAlignment="1">
      <alignment vertical="top" wrapText="1"/>
    </xf>
    <xf numFmtId="0" fontId="4" fillId="0" borderId="0" xfId="21" applyFill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1" fontId="7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4" fillId="0" borderId="0" xfId="21" applyNumberFormat="1" applyFill="1" applyAlignment="1">
      <alignment horizontal="center" vertical="center" wrapText="1"/>
    </xf>
    <xf numFmtId="0" fontId="7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5" borderId="0" xfId="0" applyNumberForma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4" fillId="0" borderId="0" xfId="21" applyFill="1" applyAlignment="1">
      <alignment horizontal="left" vertical="top" wrapText="1"/>
    </xf>
    <xf numFmtId="0" fontId="9" fillId="0" borderId="0" xfId="21" applyFont="1" applyFill="1" applyAlignment="1">
      <alignment horizontal="left" vertical="top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1" fontId="8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top" wrapText="1"/>
    </xf>
    <xf numFmtId="0" fontId="8" fillId="6" borderId="2" xfId="0" applyNumberFormat="1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2" xfId="0" applyFill="1" applyBorder="1" applyAlignment="1">
      <alignment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10" fillId="7" borderId="2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top" wrapText="1"/>
    </xf>
    <xf numFmtId="0" fontId="10" fillId="7" borderId="2" xfId="0" applyFont="1" applyFill="1" applyBorder="1" applyAlignment="1">
      <alignment horizontal="center" vertical="top" wrapText="1"/>
    </xf>
    <xf numFmtId="0" fontId="10" fillId="7" borderId="2" xfId="0" applyFont="1" applyFill="1" applyBorder="1" applyAlignment="1">
      <alignment vertical="top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0" fillId="8" borderId="2" xfId="0" applyFill="1" applyBorder="1" applyAlignment="1">
      <alignment horizontal="left" vertical="top" wrapText="1"/>
    </xf>
    <xf numFmtId="0" fontId="0" fillId="8" borderId="2" xfId="0" applyFill="1" applyBorder="1" applyAlignment="1">
      <alignment horizontal="center" vertical="top" wrapText="1"/>
    </xf>
    <xf numFmtId="0" fontId="0" fillId="8" borderId="2" xfId="0" applyFill="1" applyBorder="1" applyAlignment="1">
      <alignment vertical="top" wrapText="1"/>
    </xf>
    <xf numFmtId="1" fontId="10" fillId="9" borderId="2" xfId="21" applyNumberFormat="1" applyFont="1" applyFill="1" applyBorder="1" applyAlignment="1">
      <alignment horizontal="center" vertical="center" wrapText="1"/>
    </xf>
    <xf numFmtId="0" fontId="11" fillId="9" borderId="2" xfId="21" applyFont="1" applyFill="1" applyBorder="1" applyAlignment="1">
      <alignment horizontal="left" vertical="top" wrapText="1"/>
    </xf>
    <xf numFmtId="0" fontId="11" fillId="9" borderId="2" xfId="21" applyNumberFormat="1" applyFont="1" applyFill="1" applyBorder="1" applyAlignment="1">
      <alignment horizontal="center" vertical="top" wrapText="1"/>
    </xf>
    <xf numFmtId="0" fontId="8" fillId="10" borderId="2" xfId="0" applyFont="1" applyFill="1" applyBorder="1" applyAlignment="1">
      <alignment horizontal="left" vertical="top" wrapText="1"/>
    </xf>
    <xf numFmtId="1" fontId="8" fillId="10" borderId="2" xfId="0" applyNumberFormat="1" applyFont="1" applyFill="1" applyBorder="1" applyAlignment="1">
      <alignment horizontal="center" vertical="center" wrapText="1"/>
    </xf>
    <xf numFmtId="0" fontId="8" fillId="10" borderId="2" xfId="0" applyNumberFormat="1" applyFont="1" applyFill="1" applyBorder="1" applyAlignment="1">
      <alignment horizontal="center" vertical="top" wrapText="1"/>
    </xf>
    <xf numFmtId="0" fontId="8" fillId="10" borderId="2" xfId="0" applyFont="1" applyFill="1" applyBorder="1" applyAlignment="1">
      <alignment horizontal="center" vertical="top" wrapText="1"/>
    </xf>
    <xf numFmtId="0" fontId="8" fillId="10" borderId="2" xfId="0" applyFont="1" applyFill="1" applyBorder="1" applyAlignment="1">
      <alignment vertical="top" wrapText="1"/>
    </xf>
    <xf numFmtId="0" fontId="4" fillId="9" borderId="2" xfId="21" applyFill="1" applyBorder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8" borderId="2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1" fontId="13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center"/>
    </xf>
    <xf numFmtId="0" fontId="6" fillId="6" borderId="2" xfId="0" applyFont="1" applyFill="1" applyBorder="1"/>
    <xf numFmtId="0" fontId="0" fillId="5" borderId="2" xfId="0" applyFill="1" applyBorder="1" applyAlignment="1">
      <alignment horizontal="left" vertical="top" wrapText="1"/>
    </xf>
    <xf numFmtId="1" fontId="10" fillId="7" borderId="2" xfId="21" applyNumberFormat="1" applyFont="1" applyFill="1" applyBorder="1" applyAlignment="1">
      <alignment horizontal="center" vertical="center" wrapText="1"/>
    </xf>
    <xf numFmtId="0" fontId="11" fillId="7" borderId="2" xfId="21" applyFont="1" applyFill="1" applyBorder="1" applyAlignment="1">
      <alignment horizontal="left" vertical="top" wrapText="1"/>
    </xf>
    <xf numFmtId="0" fontId="4" fillId="7" borderId="2" xfId="21" applyFill="1" applyBorder="1" applyAlignment="1">
      <alignment horizontal="center" vertical="top" wrapText="1"/>
    </xf>
    <xf numFmtId="1" fontId="4" fillId="0" borderId="2" xfId="21" applyNumberFormat="1" applyFill="1" applyBorder="1" applyAlignment="1">
      <alignment horizontal="center" vertical="center" wrapText="1"/>
    </xf>
    <xf numFmtId="0" fontId="4" fillId="0" borderId="2" xfId="21" applyFill="1" applyBorder="1" applyAlignment="1">
      <alignment horizontal="left" vertical="top" wrapText="1"/>
    </xf>
    <xf numFmtId="0" fontId="4" fillId="0" borderId="2" xfId="2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0" fillId="5" borderId="2" xfId="0" applyFill="1" applyBorder="1" applyAlignment="1">
      <alignment vertical="top" wrapText="1"/>
    </xf>
    <xf numFmtId="0" fontId="4" fillId="9" borderId="2" xfId="21" applyFill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vertical="top" wrapText="1"/>
    </xf>
    <xf numFmtId="0" fontId="10" fillId="9" borderId="2" xfId="21" applyFont="1" applyFill="1" applyBorder="1" applyAlignment="1">
      <alignment horizontal="center" vertical="top" wrapText="1"/>
    </xf>
    <xf numFmtId="0" fontId="10" fillId="9" borderId="2" xfId="21" applyFont="1" applyFill="1" applyBorder="1" applyAlignment="1">
      <alignment vertical="top" wrapText="1"/>
    </xf>
    <xf numFmtId="0" fontId="0" fillId="0" borderId="2" xfId="0" applyBorder="1" applyAlignment="1">
      <alignment vertical="center" wrapText="1"/>
    </xf>
    <xf numFmtId="1" fontId="10" fillId="0" borderId="2" xfId="21" applyNumberFormat="1" applyFont="1" applyFill="1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top" wrapText="1"/>
    </xf>
    <xf numFmtId="20" fontId="10" fillId="7" borderId="2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center" vertical="top" wrapText="1"/>
    </xf>
    <xf numFmtId="165" fontId="8" fillId="10" borderId="2" xfId="0" applyNumberFormat="1" applyFont="1" applyFill="1" applyBorder="1" applyAlignment="1">
      <alignment horizontal="center" vertical="top" wrapText="1"/>
    </xf>
    <xf numFmtId="165" fontId="0" fillId="0" borderId="2" xfId="0" applyNumberFormat="1" applyBorder="1" applyAlignment="1">
      <alignment horizontal="center" vertical="top" wrapText="1"/>
    </xf>
    <xf numFmtId="165" fontId="10" fillId="9" borderId="2" xfId="2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0" fontId="0" fillId="5" borderId="0" xfId="0" applyNumberForma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20" fontId="0" fillId="0" borderId="0" xfId="0" applyNumberFormat="1" applyAlignment="1">
      <alignment vertical="center" wrapText="1"/>
    </xf>
    <xf numFmtId="0" fontId="8" fillId="10" borderId="2" xfId="0" applyFont="1" applyFill="1" applyBorder="1" applyAlignment="1">
      <alignment horizontal="left" vertical="center" wrapText="1"/>
    </xf>
    <xf numFmtId="165" fontId="8" fillId="10" borderId="2" xfId="0" applyNumberFormat="1" applyFont="1" applyFill="1" applyBorder="1" applyAlignment="1">
      <alignment horizontal="center" vertical="center" wrapText="1"/>
    </xf>
    <xf numFmtId="0" fontId="8" fillId="10" borderId="2" xfId="0" applyNumberFormat="1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0" fontId="0" fillId="8" borderId="2" xfId="0" applyNumberFormat="1" applyFill="1" applyBorder="1" applyAlignment="1">
      <alignment horizontal="center" vertical="center" wrapText="1"/>
    </xf>
    <xf numFmtId="165" fontId="6" fillId="7" borderId="2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 wrapText="1"/>
    </xf>
    <xf numFmtId="20" fontId="10" fillId="7" borderId="2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/>
    </xf>
    <xf numFmtId="0" fontId="8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wrapText="1"/>
    </xf>
    <xf numFmtId="0" fontId="13" fillId="7" borderId="2" xfId="21" applyFont="1" applyFill="1" applyBorder="1" applyAlignment="1">
      <alignment horizontal="left" vertical="center" wrapText="1"/>
    </xf>
    <xf numFmtId="0" fontId="4" fillId="7" borderId="2" xfId="21" applyFill="1" applyBorder="1" applyAlignment="1">
      <alignment horizontal="center" vertical="center" wrapText="1"/>
    </xf>
    <xf numFmtId="165" fontId="10" fillId="0" borderId="2" xfId="21" applyNumberFormat="1" applyFont="1" applyFill="1" applyBorder="1" applyAlignment="1">
      <alignment horizontal="center" vertical="center" wrapText="1"/>
    </xf>
    <xf numFmtId="0" fontId="11" fillId="0" borderId="2" xfId="21" applyFont="1" applyFill="1" applyBorder="1" applyAlignment="1">
      <alignment horizontal="left" vertical="center" wrapText="1"/>
    </xf>
    <xf numFmtId="0" fontId="11" fillId="0" borderId="2" xfId="21" applyNumberFormat="1" applyFont="1" applyFill="1" applyBorder="1" applyAlignment="1">
      <alignment horizontal="center" vertical="center" wrapText="1"/>
    </xf>
    <xf numFmtId="0" fontId="4" fillId="0" borderId="2" xfId="21" applyFill="1" applyBorder="1" applyAlignment="1">
      <alignment horizontal="center" vertical="center" wrapText="1"/>
    </xf>
    <xf numFmtId="165" fontId="10" fillId="9" borderId="2" xfId="21" applyNumberFormat="1" applyFont="1" applyFill="1" applyBorder="1" applyAlignment="1">
      <alignment horizontal="center" vertical="center" wrapText="1"/>
    </xf>
    <xf numFmtId="0" fontId="11" fillId="9" borderId="2" xfId="21" applyFont="1" applyFill="1" applyBorder="1" applyAlignment="1">
      <alignment horizontal="left" vertical="center" wrapText="1"/>
    </xf>
    <xf numFmtId="0" fontId="11" fillId="9" borderId="2" xfId="21" applyNumberFormat="1" applyFont="1" applyFill="1" applyBorder="1" applyAlignment="1">
      <alignment horizontal="center" vertical="center" wrapText="1"/>
    </xf>
    <xf numFmtId="0" fontId="4" fillId="9" borderId="2" xfId="2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0" fillId="9" borderId="2" xfId="21" applyFont="1" applyFill="1" applyBorder="1" applyAlignment="1">
      <alignment horizontal="center" vertical="center" wrapText="1"/>
    </xf>
    <xf numFmtId="0" fontId="4" fillId="0" borderId="0" xfId="21" applyNumberFormat="1" applyFill="1" applyAlignment="1">
      <alignment horizontal="center" vertical="center" wrapText="1"/>
    </xf>
    <xf numFmtId="0" fontId="4" fillId="0" borderId="0" xfId="21" applyFill="1" applyAlignment="1">
      <alignment horizontal="center" vertical="center" wrapText="1"/>
    </xf>
    <xf numFmtId="165" fontId="4" fillId="0" borderId="0" xfId="21" applyNumberFormat="1" applyFill="1" applyAlignment="1">
      <alignment horizontal="center" vertical="center" wrapText="1"/>
    </xf>
    <xf numFmtId="0" fontId="9" fillId="0" borderId="0" xfId="21" applyFont="1" applyFill="1" applyAlignment="1">
      <alignment horizontal="left" vertical="center" wrapText="1"/>
    </xf>
    <xf numFmtId="0" fontId="9" fillId="0" borderId="0" xfId="21" applyNumberFormat="1" applyFont="1" applyFill="1" applyAlignment="1">
      <alignment horizontal="center" vertical="center" wrapText="1"/>
    </xf>
    <xf numFmtId="20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8" fillId="1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20" fontId="13" fillId="7" borderId="2" xfId="21" applyNumberFormat="1" applyFont="1" applyFill="1" applyBorder="1" applyAlignment="1">
      <alignment horizontal="center" vertical="center" wrapText="1"/>
    </xf>
    <xf numFmtId="165" fontId="8" fillId="6" borderId="2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165" fontId="13" fillId="6" borderId="2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20" fontId="3" fillId="2" borderId="1" xfId="20" applyNumberFormat="1" applyAlignment="1">
      <alignment vertical="center"/>
    </xf>
    <xf numFmtId="165" fontId="4" fillId="9" borderId="2" xfId="21" applyNumberFormat="1" applyFill="1" applyBorder="1" applyAlignment="1">
      <alignment vertical="center" wrapText="1"/>
    </xf>
    <xf numFmtId="165" fontId="0" fillId="8" borderId="2" xfId="0" applyNumberForma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6" fillId="6" borderId="2" xfId="0" applyFont="1" applyFill="1" applyBorder="1" applyAlignment="1">
      <alignment vertical="top"/>
    </xf>
    <xf numFmtId="0" fontId="0" fillId="6" borderId="2" xfId="0" applyFont="1" applyFill="1" applyBorder="1" applyAlignment="1">
      <alignment vertical="top"/>
    </xf>
    <xf numFmtId="0" fontId="4" fillId="9" borderId="2" xfId="2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20" fontId="3" fillId="2" borderId="1" xfId="20" applyNumberFormat="1" applyAlignment="1">
      <alignment vertical="center" wrapText="1"/>
    </xf>
    <xf numFmtId="20" fontId="0" fillId="0" borderId="2" xfId="0" applyNumberFormat="1" applyBorder="1" applyAlignment="1">
      <alignment vertical="top" wrapText="1"/>
    </xf>
    <xf numFmtId="165" fontId="4" fillId="0" borderId="2" xfId="21" applyNumberFormat="1" applyFill="1" applyBorder="1" applyAlignment="1">
      <alignment horizontal="center" vertical="center" wrapText="1"/>
    </xf>
    <xf numFmtId="20" fontId="10" fillId="7" borderId="2" xfId="21" applyNumberFormat="1" applyFont="1" applyFill="1" applyBorder="1" applyAlignment="1">
      <alignment horizontal="center" vertical="center" wrapText="1"/>
    </xf>
    <xf numFmtId="0" fontId="4" fillId="0" borderId="2" xfId="21" applyNumberFormat="1" applyFill="1" applyBorder="1" applyAlignment="1">
      <alignment horizontal="center" vertical="center" wrapText="1"/>
    </xf>
    <xf numFmtId="20" fontId="3" fillId="2" borderId="1" xfId="20" applyNumberFormat="1" applyAlignment="1">
      <alignment vertical="top" wrapText="1"/>
    </xf>
    <xf numFmtId="0" fontId="0" fillId="6" borderId="2" xfId="0" applyFill="1" applyBorder="1" applyAlignment="1">
      <alignment horizontal="left" vertical="top" wrapText="1"/>
    </xf>
    <xf numFmtId="0" fontId="10" fillId="7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/>
    </xf>
    <xf numFmtId="0" fontId="4" fillId="7" borderId="2" xfId="21" applyFill="1" applyBorder="1" applyAlignment="1">
      <alignment horizontal="left" vertical="top" wrapText="1"/>
    </xf>
    <xf numFmtId="0" fontId="4" fillId="9" borderId="2" xfId="2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7" xfId="0" applyFill="1" applyBorder="1" applyAlignment="1">
      <alignment vertical="top" wrapText="1"/>
    </xf>
    <xf numFmtId="0" fontId="0" fillId="0" borderId="4" xfId="0" applyBorder="1" applyAlignment="1">
      <alignment horizontal="left" vertical="center" wrapText="1"/>
    </xf>
    <xf numFmtId="20" fontId="0" fillId="0" borderId="4" xfId="0" applyNumberForma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20" fontId="5" fillId="4" borderId="1" xfId="22" applyNumberFormat="1" applyAlignment="1">
      <alignment horizontal="right" vertical="top" wrapText="1"/>
    </xf>
    <xf numFmtId="165" fontId="0" fillId="5" borderId="2" xfId="0" applyNumberFormat="1" applyFill="1" applyBorder="1" applyAlignment="1">
      <alignment vertical="center" wrapText="1"/>
    </xf>
    <xf numFmtId="165" fontId="0" fillId="7" borderId="2" xfId="0" applyNumberFormat="1" applyFill="1" applyBorder="1" applyAlignment="1">
      <alignment vertical="center" wrapText="1"/>
    </xf>
    <xf numFmtId="20" fontId="0" fillId="7" borderId="2" xfId="0" applyNumberFormat="1" applyFill="1" applyBorder="1" applyAlignment="1">
      <alignment vertical="top" wrapText="1"/>
    </xf>
    <xf numFmtId="20" fontId="3" fillId="2" borderId="1" xfId="20" applyNumberFormat="1"/>
    <xf numFmtId="20" fontId="0" fillId="8" borderId="2" xfId="0" applyNumberFormat="1" applyFill="1" applyBorder="1" applyAlignment="1">
      <alignment vertical="top" wrapText="1"/>
    </xf>
    <xf numFmtId="20" fontId="0" fillId="9" borderId="2" xfId="0" applyNumberFormat="1" applyFill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10" fillId="7" borderId="3" xfId="0" applyFont="1" applyFill="1" applyBorder="1" applyAlignment="1">
      <alignment horizontal="center" vertical="top" wrapText="1"/>
    </xf>
    <xf numFmtId="0" fontId="10" fillId="7" borderId="7" xfId="0" applyFont="1" applyFill="1" applyBorder="1" applyAlignment="1">
      <alignment vertical="top" wrapText="1"/>
    </xf>
    <xf numFmtId="0" fontId="0" fillId="6" borderId="4" xfId="0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0" fillId="7" borderId="6" xfId="0" applyFont="1" applyFill="1" applyBorder="1" applyAlignment="1">
      <alignment horizontal="center" vertical="top" wrapText="1"/>
    </xf>
    <xf numFmtId="0" fontId="0" fillId="8" borderId="5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0" fontId="5" fillId="4" borderId="1" xfId="22" applyNumberFormat="1"/>
    <xf numFmtId="20" fontId="0" fillId="5" borderId="2" xfId="0" applyNumberFormat="1" applyFill="1" applyBorder="1" applyAlignment="1">
      <alignment vertical="top" wrapText="1"/>
    </xf>
    <xf numFmtId="20" fontId="0" fillId="0" borderId="2" xfId="0" applyNumberFormat="1" applyBorder="1" applyAlignment="1">
      <alignment vertical="center" wrapText="1"/>
    </xf>
    <xf numFmtId="165" fontId="8" fillId="6" borderId="2" xfId="0" applyNumberFormat="1" applyFont="1" applyFill="1" applyBorder="1" applyAlignment="1">
      <alignment horizontal="left" vertical="top"/>
    </xf>
    <xf numFmtId="165" fontId="7" fillId="0" borderId="0" xfId="0" applyNumberFormat="1" applyFont="1" applyAlignment="1">
      <alignment horizontal="left" vertical="top"/>
    </xf>
    <xf numFmtId="0" fontId="6" fillId="8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vertical="top"/>
    </xf>
    <xf numFmtId="0" fontId="15" fillId="8" borderId="2" xfId="0" applyFont="1" applyFill="1" applyBorder="1" applyAlignment="1">
      <alignment horizontal="left" vertical="top" wrapText="1"/>
    </xf>
    <xf numFmtId="0" fontId="15" fillId="5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2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0" fillId="11" borderId="2" xfId="0" applyFill="1" applyBorder="1" applyAlignment="1">
      <alignment vertical="center"/>
    </xf>
    <xf numFmtId="165" fontId="0" fillId="11" borderId="2" xfId="0" applyNumberFormat="1" applyFill="1" applyBorder="1" applyAlignment="1">
      <alignment horizontal="center" vertical="center" wrapText="1"/>
    </xf>
    <xf numFmtId="1" fontId="0" fillId="11" borderId="2" xfId="0" applyNumberForma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left" vertical="center" wrapText="1"/>
    </xf>
    <xf numFmtId="20" fontId="0" fillId="11" borderId="2" xfId="0" applyNumberForma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2" xfId="0" applyFill="1" applyBorder="1" applyAlignment="1">
      <alignment vertical="top" wrapText="1"/>
    </xf>
    <xf numFmtId="0" fontId="0" fillId="11" borderId="2" xfId="0" applyFill="1" applyBorder="1" applyAlignment="1">
      <alignment horizontal="left" vertical="top" wrapText="1"/>
    </xf>
    <xf numFmtId="165" fontId="0" fillId="11" borderId="2" xfId="0" applyNumberFormat="1" applyFill="1" applyBorder="1" applyAlignment="1">
      <alignment vertical="center" wrapText="1"/>
    </xf>
    <xf numFmtId="1" fontId="6" fillId="11" borderId="2" xfId="0" applyNumberFormat="1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top" wrapText="1"/>
    </xf>
    <xf numFmtId="20" fontId="0" fillId="11" borderId="2" xfId="0" applyNumberFormat="1" applyFill="1" applyBorder="1" applyAlignment="1">
      <alignment vertical="top" wrapText="1"/>
    </xf>
    <xf numFmtId="20" fontId="0" fillId="0" borderId="5" xfId="0" applyNumberFormat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0" fillId="12" borderId="0" xfId="0" applyFont="1" applyFill="1" applyAlignment="1">
      <alignment vertical="center"/>
    </xf>
    <xf numFmtId="0" fontId="0" fillId="12" borderId="0" xfId="0" applyFill="1" applyAlignment="1">
      <alignment vertical="center" wrapText="1"/>
    </xf>
    <xf numFmtId="165" fontId="0" fillId="0" borderId="7" xfId="0" applyNumberFormat="1" applyBorder="1" applyAlignment="1">
      <alignment vertical="center" wrapText="1"/>
    </xf>
    <xf numFmtId="165" fontId="0" fillId="8" borderId="7" xfId="0" applyNumberFormat="1" applyFill="1" applyBorder="1" applyAlignment="1">
      <alignment vertical="center" wrapText="1"/>
    </xf>
    <xf numFmtId="165" fontId="0" fillId="5" borderId="7" xfId="0" applyNumberFormat="1" applyFill="1" applyBorder="1" applyAlignment="1">
      <alignment vertical="center" wrapText="1"/>
    </xf>
    <xf numFmtId="1" fontId="0" fillId="12" borderId="2" xfId="0" applyNumberForma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left" vertical="center" wrapText="1"/>
    </xf>
    <xf numFmtId="0" fontId="0" fillId="12" borderId="2" xfId="0" applyNumberForma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2" borderId="2" xfId="0" applyFill="1" applyBorder="1" applyAlignment="1">
      <alignment vertical="top" wrapText="1"/>
    </xf>
    <xf numFmtId="0" fontId="0" fillId="12" borderId="2" xfId="0" applyFill="1" applyBorder="1" applyAlignment="1">
      <alignment horizontal="left" vertical="top" wrapText="1"/>
    </xf>
    <xf numFmtId="18" fontId="0" fillId="0" borderId="0" xfId="0" applyNumberFormat="1" applyFill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 wrapText="1"/>
    </xf>
    <xf numFmtId="165" fontId="6" fillId="13" borderId="2" xfId="0" applyNumberFormat="1" applyFont="1" applyFill="1" applyBorder="1" applyAlignment="1">
      <alignment horizontal="center" vertical="center" wrapText="1"/>
    </xf>
    <xf numFmtId="1" fontId="6" fillId="13" borderId="2" xfId="0" applyNumberFormat="1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left" vertical="center" wrapText="1"/>
    </xf>
    <xf numFmtId="20" fontId="0" fillId="13" borderId="2" xfId="0" applyNumberForma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0" fillId="13" borderId="0" xfId="0" applyFill="1" applyAlignment="1">
      <alignment vertical="top" wrapText="1"/>
    </xf>
    <xf numFmtId="165" fontId="0" fillId="13" borderId="2" xfId="0" applyNumberFormat="1" applyFill="1" applyBorder="1" applyAlignment="1">
      <alignment vertical="center" wrapText="1"/>
    </xf>
    <xf numFmtId="0" fontId="6" fillId="1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6" borderId="2" xfId="0" applyFill="1" applyBorder="1"/>
    <xf numFmtId="1" fontId="0" fillId="0" borderId="2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5" fontId="0" fillId="9" borderId="2" xfId="0" applyNumberFormat="1" applyFill="1" applyBorder="1" applyAlignment="1">
      <alignment vertical="center" wrapText="1"/>
    </xf>
    <xf numFmtId="165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ulation" xfId="20"/>
    <cellStyle name="Good" xfId="21"/>
    <cellStyle name="Inpu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zoomScale="85" zoomScaleNormal="85" workbookViewId="0" topLeftCell="A1">
      <selection activeCell="B2" sqref="B2:D2"/>
    </sheetView>
  </sheetViews>
  <sheetFormatPr defaultColWidth="9.140625" defaultRowHeight="15"/>
  <cols>
    <col min="1" max="1" width="9.140625" style="89" customWidth="1"/>
    <col min="2" max="2" width="11.57421875" style="91" customWidth="1"/>
    <col min="3" max="3" width="11.57421875" style="14" customWidth="1"/>
    <col min="4" max="4" width="46.421875" style="90" customWidth="1"/>
    <col min="5" max="5" width="12.57421875" style="93" customWidth="1"/>
    <col min="6" max="7" width="14.421875" style="87" customWidth="1"/>
    <col min="8" max="8" width="38.57421875" style="1" customWidth="1"/>
    <col min="9" max="9" width="34.28125" style="6" customWidth="1"/>
    <col min="10" max="11" width="11.8515625" style="88" customWidth="1"/>
    <col min="12" max="16384" width="9.140625" style="89" customWidth="1"/>
  </cols>
  <sheetData>
    <row r="1" spans="2:8" ht="18.5">
      <c r="B1" s="292" t="s">
        <v>190</v>
      </c>
      <c r="C1" s="292"/>
      <c r="D1" s="292"/>
      <c r="E1" s="292"/>
      <c r="F1" s="292"/>
      <c r="G1" s="292"/>
      <c r="H1" s="292"/>
    </row>
    <row r="2" spans="2:5" ht="18.5">
      <c r="B2" s="292" t="s">
        <v>59</v>
      </c>
      <c r="C2" s="292"/>
      <c r="D2" s="292"/>
      <c r="E2" s="86"/>
    </row>
    <row r="3" spans="2:5" ht="18.5">
      <c r="B3" s="85"/>
      <c r="C3" s="13"/>
      <c r="D3" s="84"/>
      <c r="E3" s="86"/>
    </row>
    <row r="4" ht="15">
      <c r="D4" s="92" t="s">
        <v>60</v>
      </c>
    </row>
    <row r="5" spans="4:5" ht="15">
      <c r="D5" s="94" t="s">
        <v>61</v>
      </c>
      <c r="E5" s="95"/>
    </row>
    <row r="7" spans="4:11" ht="15">
      <c r="D7" s="96" t="s">
        <v>17</v>
      </c>
      <c r="E7" s="97" t="s">
        <v>18</v>
      </c>
      <c r="F7" s="98"/>
      <c r="G7" s="98"/>
      <c r="H7" s="2" t="s">
        <v>17</v>
      </c>
      <c r="I7" s="20" t="s">
        <v>18</v>
      </c>
      <c r="J7" s="99"/>
      <c r="K7" s="99"/>
    </row>
    <row r="8" spans="4:11" ht="15">
      <c r="D8" s="90" t="s">
        <v>4</v>
      </c>
      <c r="E8" s="93" t="s">
        <v>39</v>
      </c>
      <c r="F8" s="93"/>
      <c r="G8" s="93"/>
      <c r="H8" s="1" t="s">
        <v>11</v>
      </c>
      <c r="I8" s="6" t="s">
        <v>40</v>
      </c>
      <c r="J8" s="90"/>
      <c r="K8" s="90"/>
    </row>
    <row r="9" spans="4:11" ht="15">
      <c r="D9" s="90" t="s">
        <v>5</v>
      </c>
      <c r="E9" s="100" t="s">
        <v>7</v>
      </c>
      <c r="F9" s="100"/>
      <c r="G9" s="100"/>
      <c r="H9" s="1" t="s">
        <v>12</v>
      </c>
      <c r="I9" s="6" t="s">
        <v>40</v>
      </c>
      <c r="J9" s="90"/>
      <c r="K9" s="90"/>
    </row>
    <row r="10" spans="4:11" ht="15">
      <c r="D10" s="90" t="s">
        <v>6</v>
      </c>
      <c r="E10" s="100" t="s">
        <v>7</v>
      </c>
      <c r="F10" s="100"/>
      <c r="G10" s="100"/>
      <c r="H10" s="1" t="s">
        <v>13</v>
      </c>
      <c r="I10" s="6" t="s">
        <v>40</v>
      </c>
      <c r="J10" s="90"/>
      <c r="K10" s="90"/>
    </row>
    <row r="11" spans="4:11" ht="15">
      <c r="D11" s="90" t="s">
        <v>8</v>
      </c>
      <c r="E11" s="100" t="s">
        <v>7</v>
      </c>
      <c r="F11" s="100"/>
      <c r="G11" s="100"/>
      <c r="H11" s="1" t="s">
        <v>14</v>
      </c>
      <c r="I11" s="6" t="s">
        <v>40</v>
      </c>
      <c r="J11" s="90"/>
      <c r="K11" s="90"/>
    </row>
    <row r="12" spans="4:11" ht="15">
      <c r="D12" s="90" t="s">
        <v>9</v>
      </c>
      <c r="E12" s="100" t="s">
        <v>7</v>
      </c>
      <c r="F12" s="100"/>
      <c r="G12" s="100"/>
      <c r="H12" s="1" t="s">
        <v>15</v>
      </c>
      <c r="I12" s="6" t="s">
        <v>41</v>
      </c>
      <c r="J12" s="90"/>
      <c r="K12" s="90"/>
    </row>
    <row r="13" spans="4:11" ht="15">
      <c r="D13" s="90" t="s">
        <v>10</v>
      </c>
      <c r="E13" s="100" t="s">
        <v>7</v>
      </c>
      <c r="F13" s="100"/>
      <c r="G13" s="100"/>
      <c r="H13" s="1" t="s">
        <v>16</v>
      </c>
      <c r="I13" s="6" t="s">
        <v>42</v>
      </c>
      <c r="J13" s="90"/>
      <c r="K13" s="90"/>
    </row>
    <row r="14" spans="6:7" ht="15">
      <c r="F14" s="100"/>
      <c r="G14" s="100"/>
    </row>
    <row r="15" spans="6:7" ht="15">
      <c r="F15" s="100"/>
      <c r="G15" s="100"/>
    </row>
    <row r="16" spans="10:11" ht="15">
      <c r="J16" s="101">
        <v>0.16666666666666666</v>
      </c>
      <c r="K16" s="101">
        <v>0.25</v>
      </c>
    </row>
    <row r="17" spans="2:12" ht="29">
      <c r="B17" s="103" t="s">
        <v>103</v>
      </c>
      <c r="C17" s="46"/>
      <c r="D17" s="102" t="s">
        <v>1</v>
      </c>
      <c r="E17" s="104" t="s">
        <v>19</v>
      </c>
      <c r="F17" s="105" t="s">
        <v>20</v>
      </c>
      <c r="G17" s="105" t="s">
        <v>21</v>
      </c>
      <c r="H17" s="49" t="s">
        <v>2</v>
      </c>
      <c r="I17" s="45" t="s">
        <v>3</v>
      </c>
      <c r="J17" s="106" t="s">
        <v>87</v>
      </c>
      <c r="K17" s="106" t="s">
        <v>88</v>
      </c>
      <c r="L17" s="148" t="s">
        <v>93</v>
      </c>
    </row>
    <row r="18" spans="2:12" ht="15">
      <c r="B18" s="230">
        <v>0.3541666666666667</v>
      </c>
      <c r="C18" s="231"/>
      <c r="D18" s="232" t="s">
        <v>62</v>
      </c>
      <c r="E18" s="233">
        <v>0.006944444444444444</v>
      </c>
      <c r="F18" s="234" t="s">
        <v>165</v>
      </c>
      <c r="G18" s="235"/>
      <c r="H18" s="236" t="s">
        <v>63</v>
      </c>
      <c r="I18" s="237"/>
      <c r="J18" s="238">
        <f>B18+$J$16</f>
        <v>0.5208333333333334</v>
      </c>
      <c r="K18" s="238">
        <f>B18+$K$16</f>
        <v>0.6041666666666667</v>
      </c>
      <c r="L18" s="229"/>
    </row>
    <row r="19" spans="2:12" ht="15">
      <c r="B19" s="107">
        <f>B18+E18</f>
        <v>0.3611111111111111</v>
      </c>
      <c r="C19" s="23"/>
      <c r="D19" s="52" t="s">
        <v>83</v>
      </c>
      <c r="E19" s="108">
        <v>0.006944444444444444</v>
      </c>
      <c r="F19" s="53"/>
      <c r="G19" s="53" t="s">
        <v>25</v>
      </c>
      <c r="H19" s="26"/>
      <c r="I19" s="24"/>
      <c r="J19" s="109">
        <f>B19+$J$16</f>
        <v>0.5277777777777778</v>
      </c>
      <c r="K19" s="109">
        <f>B19+$K$16</f>
        <v>0.6111111111111112</v>
      </c>
      <c r="L19" s="149"/>
    </row>
    <row r="20" spans="2:12" ht="15">
      <c r="B20" s="151" t="s">
        <v>64</v>
      </c>
      <c r="C20" s="27"/>
      <c r="D20" s="110"/>
      <c r="E20" s="111"/>
      <c r="F20" s="55"/>
      <c r="G20" s="153"/>
      <c r="H20" s="31"/>
      <c r="I20" s="177"/>
      <c r="J20" s="55"/>
      <c r="K20" s="55"/>
      <c r="L20" s="55"/>
    </row>
    <row r="21" spans="2:12" ht="29">
      <c r="B21" s="112">
        <f>B19+E19</f>
        <v>0.3680555555555555</v>
      </c>
      <c r="C21" s="32">
        <v>1</v>
      </c>
      <c r="D21" s="52" t="s">
        <v>65</v>
      </c>
      <c r="E21" s="108">
        <v>0.006944444444444444</v>
      </c>
      <c r="F21" s="152" t="s">
        <v>66</v>
      </c>
      <c r="G21" s="155" t="s">
        <v>27</v>
      </c>
      <c r="H21" s="166" t="s">
        <v>84</v>
      </c>
      <c r="I21" s="24" t="s">
        <v>95</v>
      </c>
      <c r="J21" s="109">
        <f>B21+$J$16</f>
        <v>0.5347222222222222</v>
      </c>
      <c r="K21" s="109">
        <f>B21+$K$16</f>
        <v>0.6180555555555556</v>
      </c>
      <c r="L21" s="149"/>
    </row>
    <row r="22" spans="2:12" ht="29">
      <c r="B22" s="112">
        <f>B21+E21</f>
        <v>0.37499999999999994</v>
      </c>
      <c r="C22" s="32">
        <v>2</v>
      </c>
      <c r="D22" s="52" t="s">
        <v>67</v>
      </c>
      <c r="E22" s="108">
        <v>0.006944444444444444</v>
      </c>
      <c r="F22" s="152" t="s">
        <v>82</v>
      </c>
      <c r="G22" s="156"/>
      <c r="H22" s="166" t="s">
        <v>85</v>
      </c>
      <c r="I22" s="24" t="s">
        <v>96</v>
      </c>
      <c r="J22" s="109">
        <f>B22+$J$16</f>
        <v>0.5416666666666666</v>
      </c>
      <c r="K22" s="109">
        <f>B22+$K$16</f>
        <v>0.625</v>
      </c>
      <c r="L22" s="149"/>
    </row>
    <row r="23" spans="2:12" ht="43.5">
      <c r="B23" s="112">
        <f>B22+E22</f>
        <v>0.38194444444444436</v>
      </c>
      <c r="C23" s="32">
        <v>3</v>
      </c>
      <c r="D23" s="52" t="s">
        <v>81</v>
      </c>
      <c r="E23" s="108">
        <v>0.006944444444444444</v>
      </c>
      <c r="F23" s="152" t="s">
        <v>22</v>
      </c>
      <c r="G23" s="157"/>
      <c r="H23" s="166" t="s">
        <v>89</v>
      </c>
      <c r="I23" s="24" t="s">
        <v>97</v>
      </c>
      <c r="J23" s="109">
        <f>B23+$J$16</f>
        <v>0.548611111111111</v>
      </c>
      <c r="K23" s="109">
        <f>B23+$K$16</f>
        <v>0.6319444444444444</v>
      </c>
      <c r="L23" s="149"/>
    </row>
    <row r="24" spans="2:12" ht="15">
      <c r="B24" s="112">
        <f>B23+E23</f>
        <v>0.3888888888888888</v>
      </c>
      <c r="C24" s="32"/>
      <c r="D24" s="54" t="s">
        <v>68</v>
      </c>
      <c r="E24" s="113">
        <v>0.003472222222222222</v>
      </c>
      <c r="F24" s="56"/>
      <c r="G24" s="154" t="s">
        <v>27</v>
      </c>
      <c r="H24" s="41"/>
      <c r="I24" s="39"/>
      <c r="J24" s="165">
        <f>B24+$J$16</f>
        <v>0.5555555555555555</v>
      </c>
      <c r="K24" s="165">
        <f>B24+$K$16</f>
        <v>0.6388888888888888</v>
      </c>
      <c r="L24" s="163">
        <f>SUM(E18:E24)</f>
        <v>0.03819444444444445</v>
      </c>
    </row>
    <row r="25" spans="2:12" ht="15">
      <c r="B25" s="114">
        <f>B24+E24</f>
        <v>0.392361111111111</v>
      </c>
      <c r="C25" s="33"/>
      <c r="D25" s="115" t="s">
        <v>86</v>
      </c>
      <c r="E25" s="116">
        <v>0.010416666666666666</v>
      </c>
      <c r="F25" s="117"/>
      <c r="G25" s="117"/>
      <c r="H25" s="36"/>
      <c r="I25" s="178"/>
      <c r="J25" s="118"/>
      <c r="K25" s="118"/>
      <c r="L25" s="118"/>
    </row>
    <row r="26" spans="2:12" ht="15">
      <c r="B26" s="119"/>
      <c r="C26" s="37"/>
      <c r="D26" s="120"/>
      <c r="E26" s="121"/>
      <c r="F26" s="122"/>
      <c r="G26" s="122"/>
      <c r="H26" s="38"/>
      <c r="I26" s="179"/>
      <c r="J26" s="123"/>
      <c r="K26" s="123"/>
      <c r="L26" s="123"/>
    </row>
    <row r="27" spans="2:12" ht="15">
      <c r="B27" s="161" t="s">
        <v>69</v>
      </c>
      <c r="C27" s="57"/>
      <c r="D27" s="124"/>
      <c r="E27" s="125"/>
      <c r="F27" s="126"/>
      <c r="G27" s="158"/>
      <c r="H27" s="167"/>
      <c r="I27" s="180"/>
      <c r="J27" s="126"/>
      <c r="K27" s="126"/>
      <c r="L27" s="126"/>
    </row>
    <row r="28" spans="2:12" ht="43.5">
      <c r="B28" s="112">
        <f>B25+E25</f>
        <v>0.4027777777777777</v>
      </c>
      <c r="C28" s="32">
        <v>4</v>
      </c>
      <c r="D28" s="52" t="s">
        <v>70</v>
      </c>
      <c r="E28" s="108">
        <v>0.006944444444444444</v>
      </c>
      <c r="F28" s="152" t="s">
        <v>25</v>
      </c>
      <c r="G28" s="155" t="s">
        <v>22</v>
      </c>
      <c r="H28" s="166" t="s">
        <v>90</v>
      </c>
      <c r="I28" s="24" t="s">
        <v>115</v>
      </c>
      <c r="J28" s="109">
        <f aca="true" t="shared" si="0" ref="J28:J33">B28+$J$16</f>
        <v>0.5694444444444443</v>
      </c>
      <c r="K28" s="109">
        <f aca="true" t="shared" si="1" ref="K28:K33">B28+$K$16</f>
        <v>0.6527777777777777</v>
      </c>
      <c r="L28" s="149"/>
    </row>
    <row r="29" spans="2:12" ht="29">
      <c r="B29" s="112">
        <f aca="true" t="shared" si="2" ref="B29:B34">B28+E28</f>
        <v>0.4097222222222221</v>
      </c>
      <c r="C29" s="32">
        <v>5</v>
      </c>
      <c r="D29" s="75" t="s">
        <v>71</v>
      </c>
      <c r="E29" s="108">
        <v>0.010416666666666666</v>
      </c>
      <c r="F29" s="152" t="s">
        <v>147</v>
      </c>
      <c r="G29" s="156"/>
      <c r="H29" s="166" t="s">
        <v>91</v>
      </c>
      <c r="I29" s="24" t="s">
        <v>116</v>
      </c>
      <c r="J29" s="109">
        <f t="shared" si="0"/>
        <v>0.5763888888888887</v>
      </c>
      <c r="K29" s="109">
        <f t="shared" si="1"/>
        <v>0.6597222222222221</v>
      </c>
      <c r="L29" s="149"/>
    </row>
    <row r="30" spans="2:12" ht="45" customHeight="1">
      <c r="B30" s="112">
        <f t="shared" si="2"/>
        <v>0.4201388888888888</v>
      </c>
      <c r="C30" s="32">
        <v>6</v>
      </c>
      <c r="D30" s="52" t="s">
        <v>72</v>
      </c>
      <c r="E30" s="108">
        <v>0.010416666666666666</v>
      </c>
      <c r="F30" s="152" t="s">
        <v>73</v>
      </c>
      <c r="G30" s="156"/>
      <c r="H30" s="166" t="s">
        <v>94</v>
      </c>
      <c r="I30" s="24" t="s">
        <v>116</v>
      </c>
      <c r="J30" s="109">
        <f t="shared" si="0"/>
        <v>0.5868055555555555</v>
      </c>
      <c r="K30" s="109">
        <f t="shared" si="1"/>
        <v>0.6701388888888888</v>
      </c>
      <c r="L30" s="149"/>
    </row>
    <row r="31" spans="2:12" ht="29">
      <c r="B31" s="112">
        <f t="shared" si="2"/>
        <v>0.43055555555555547</v>
      </c>
      <c r="C31" s="32">
        <v>7</v>
      </c>
      <c r="D31" s="52" t="s">
        <v>74</v>
      </c>
      <c r="E31" s="108">
        <v>0.010416666666666666</v>
      </c>
      <c r="F31" s="152" t="s">
        <v>177</v>
      </c>
      <c r="G31" s="157"/>
      <c r="H31" s="166" t="s">
        <v>100</v>
      </c>
      <c r="I31" s="228" t="s">
        <v>172</v>
      </c>
      <c r="J31" s="109">
        <f t="shared" si="0"/>
        <v>0.5972222222222221</v>
      </c>
      <c r="K31" s="109">
        <f t="shared" si="1"/>
        <v>0.6805555555555555</v>
      </c>
      <c r="L31" s="149"/>
    </row>
    <row r="32" spans="2:12" ht="15">
      <c r="B32" s="112">
        <f t="shared" si="2"/>
        <v>0.44097222222222215</v>
      </c>
      <c r="C32" s="32">
        <v>8</v>
      </c>
      <c r="D32" s="54" t="s">
        <v>51</v>
      </c>
      <c r="E32" s="113">
        <v>0.010416666666666666</v>
      </c>
      <c r="F32" s="56" t="s">
        <v>75</v>
      </c>
      <c r="G32" s="154" t="s">
        <v>22</v>
      </c>
      <c r="H32" s="41"/>
      <c r="I32" s="39"/>
      <c r="J32" s="165">
        <f t="shared" si="0"/>
        <v>0.6076388888888888</v>
      </c>
      <c r="K32" s="165">
        <f t="shared" si="1"/>
        <v>0.6909722222222221</v>
      </c>
      <c r="L32" s="163">
        <f>SUM(E28:E33)</f>
        <v>0.05208333333333333</v>
      </c>
    </row>
    <row r="33" spans="2:12" ht="15">
      <c r="B33" s="112">
        <f t="shared" si="2"/>
        <v>0.45138888888888884</v>
      </c>
      <c r="C33" s="32"/>
      <c r="D33" s="127" t="s">
        <v>52</v>
      </c>
      <c r="E33" s="146">
        <v>0.003472222222222222</v>
      </c>
      <c r="F33" s="147"/>
      <c r="G33" s="147"/>
      <c r="H33" s="69"/>
      <c r="I33" s="61"/>
      <c r="J33" s="193">
        <f t="shared" si="0"/>
        <v>0.6180555555555555</v>
      </c>
      <c r="K33" s="193">
        <f t="shared" si="1"/>
        <v>0.7013888888888888</v>
      </c>
      <c r="L33" s="149"/>
    </row>
    <row r="34" spans="2:12" ht="15">
      <c r="B34" s="114">
        <f t="shared" si="2"/>
        <v>0.45486111111111105</v>
      </c>
      <c r="C34" s="62"/>
      <c r="D34" s="128" t="s">
        <v>92</v>
      </c>
      <c r="E34" s="150">
        <v>0.017361111111111112</v>
      </c>
      <c r="F34" s="129"/>
      <c r="G34" s="129"/>
      <c r="H34" s="64"/>
      <c r="I34" s="181"/>
      <c r="J34" s="129"/>
      <c r="K34" s="129"/>
      <c r="L34" s="129"/>
    </row>
    <row r="35" spans="2:12" ht="15">
      <c r="B35" s="130"/>
      <c r="C35" s="76"/>
      <c r="D35" s="131"/>
      <c r="E35" s="132"/>
      <c r="F35" s="133"/>
      <c r="G35" s="133"/>
      <c r="H35" s="67"/>
      <c r="I35" s="66"/>
      <c r="J35" s="133"/>
      <c r="K35" s="133"/>
      <c r="L35" s="133"/>
    </row>
    <row r="36" spans="2:12" ht="29">
      <c r="B36" s="103" t="s">
        <v>0</v>
      </c>
      <c r="C36" s="46"/>
      <c r="D36" s="102" t="s">
        <v>1</v>
      </c>
      <c r="E36" s="104" t="s">
        <v>19</v>
      </c>
      <c r="F36" s="105" t="s">
        <v>20</v>
      </c>
      <c r="G36" s="105" t="s">
        <v>21</v>
      </c>
      <c r="H36" s="49" t="s">
        <v>2</v>
      </c>
      <c r="I36" s="45" t="s">
        <v>3</v>
      </c>
      <c r="J36" s="106" t="s">
        <v>87</v>
      </c>
      <c r="K36" s="106" t="s">
        <v>88</v>
      </c>
      <c r="L36" s="148" t="s">
        <v>93</v>
      </c>
    </row>
    <row r="37" spans="2:12" ht="15">
      <c r="B37" s="134">
        <f>B34+E34</f>
        <v>0.47222222222222215</v>
      </c>
      <c r="C37" s="42"/>
      <c r="D37" s="135" t="s">
        <v>56</v>
      </c>
      <c r="E37" s="136"/>
      <c r="F37" s="137"/>
      <c r="G37" s="137"/>
      <c r="H37" s="70"/>
      <c r="I37" s="182"/>
      <c r="J37" s="164" t="e">
        <f>#REF!</f>
        <v>#REF!</v>
      </c>
      <c r="K37" s="164" t="e">
        <f>#REF!</f>
        <v>#REF!</v>
      </c>
      <c r="L37" s="137"/>
    </row>
    <row r="38" spans="2:12" ht="15">
      <c r="B38" s="151" t="s">
        <v>76</v>
      </c>
      <c r="C38" s="27"/>
      <c r="D38" s="124"/>
      <c r="E38" s="125"/>
      <c r="F38" s="126"/>
      <c r="G38" s="126"/>
      <c r="H38" s="168"/>
      <c r="I38" s="180"/>
      <c r="J38" s="126"/>
      <c r="K38" s="126"/>
      <c r="L38" s="126"/>
    </row>
    <row r="39" spans="2:13" s="224" customFormat="1" ht="18" customHeight="1">
      <c r="B39" s="190">
        <v>0.47222222222222227</v>
      </c>
      <c r="C39" s="162">
        <v>9</v>
      </c>
      <c r="D39" s="225" t="s">
        <v>171</v>
      </c>
      <c r="E39" s="226">
        <v>0.006944444444444444</v>
      </c>
      <c r="F39" s="223" t="s">
        <v>169</v>
      </c>
      <c r="G39" s="227" t="s">
        <v>98</v>
      </c>
      <c r="H39" s="221"/>
      <c r="I39" s="222" t="s">
        <v>163</v>
      </c>
      <c r="J39" s="247">
        <f>B39+$J$16</f>
        <v>0.638888888888889</v>
      </c>
      <c r="K39" s="109">
        <f>B39+$K$16</f>
        <v>0.7222222222222223</v>
      </c>
      <c r="L39" s="223"/>
      <c r="M39" s="245"/>
    </row>
    <row r="40" spans="1:13" ht="46.5" customHeight="1">
      <c r="A40" s="259"/>
      <c r="B40" s="160">
        <f>B39+E39</f>
        <v>0.4791666666666667</v>
      </c>
      <c r="C40" s="23">
        <v>10</v>
      </c>
      <c r="D40" s="149" t="s">
        <v>164</v>
      </c>
      <c r="E40" s="108">
        <v>0.006944444444444444</v>
      </c>
      <c r="F40" s="162" t="s">
        <v>49</v>
      </c>
      <c r="G40" s="162" t="s">
        <v>99</v>
      </c>
      <c r="H40" s="26" t="s">
        <v>101</v>
      </c>
      <c r="I40" s="24" t="s">
        <v>140</v>
      </c>
      <c r="J40" s="247">
        <f>B40+$J$16</f>
        <v>0.6458333333333334</v>
      </c>
      <c r="K40" s="109">
        <f>B40+$K$16</f>
        <v>0.7291666666666667</v>
      </c>
      <c r="L40" s="149"/>
      <c r="M40" s="244"/>
    </row>
    <row r="41" spans="1:13" ht="29">
      <c r="A41" s="259"/>
      <c r="B41" s="160">
        <f>B40+E40</f>
        <v>0.4861111111111111</v>
      </c>
      <c r="C41" s="162">
        <v>11</v>
      </c>
      <c r="D41" s="54" t="s">
        <v>77</v>
      </c>
      <c r="E41" s="113">
        <v>0.013888888888888888</v>
      </c>
      <c r="F41" s="56" t="s">
        <v>78</v>
      </c>
      <c r="G41" s="56" t="s">
        <v>98</v>
      </c>
      <c r="H41" s="41" t="s">
        <v>162</v>
      </c>
      <c r="I41" s="219"/>
      <c r="J41" s="248">
        <f>B41+$J$16</f>
        <v>0.6527777777777778</v>
      </c>
      <c r="K41" s="165">
        <f>B41+$K$16</f>
        <v>0.7361111111111112</v>
      </c>
      <c r="L41" s="75"/>
      <c r="M41" s="244"/>
    </row>
    <row r="42" spans="1:13" ht="29">
      <c r="A42" s="259"/>
      <c r="B42" s="160">
        <f>B41+E41</f>
        <v>0.5</v>
      </c>
      <c r="C42" s="23">
        <v>12</v>
      </c>
      <c r="D42" s="54" t="s">
        <v>79</v>
      </c>
      <c r="E42" s="113">
        <v>0.020833333333333332</v>
      </c>
      <c r="F42" s="56" t="s">
        <v>80</v>
      </c>
      <c r="G42" s="56" t="s">
        <v>98</v>
      </c>
      <c r="H42" s="41" t="s">
        <v>102</v>
      </c>
      <c r="I42" s="219"/>
      <c r="J42" s="248">
        <f>B42+$J$16</f>
        <v>0.6666666666666666</v>
      </c>
      <c r="K42" s="165">
        <f>B42+$K$16</f>
        <v>0.75</v>
      </c>
      <c r="L42" s="139"/>
      <c r="M42" s="244"/>
    </row>
    <row r="43" spans="1:13" ht="15">
      <c r="A43" s="259"/>
      <c r="B43" s="160">
        <f>B42+E42</f>
        <v>0.5208333333333334</v>
      </c>
      <c r="C43" s="23"/>
      <c r="D43" s="127" t="s">
        <v>55</v>
      </c>
      <c r="E43" s="146">
        <v>0.010416666666666666</v>
      </c>
      <c r="F43" s="147" t="s">
        <v>98</v>
      </c>
      <c r="G43" s="170" t="s">
        <v>99</v>
      </c>
      <c r="H43" s="69"/>
      <c r="I43" s="220"/>
      <c r="J43" s="249">
        <f>B43+$J$16</f>
        <v>0.6875</v>
      </c>
      <c r="K43" s="193">
        <f>B43+$K$16</f>
        <v>0.7708333333333334</v>
      </c>
      <c r="L43" s="171">
        <f>SUM(E40:E43)</f>
        <v>0.05208333333333333</v>
      </c>
      <c r="M43" s="244"/>
    </row>
    <row r="44" spans="1:13" ht="15">
      <c r="A44" s="259"/>
      <c r="B44" s="160">
        <f>B43+E43</f>
        <v>0.53125</v>
      </c>
      <c r="C44" s="250"/>
      <c r="D44" s="251" t="s">
        <v>178</v>
      </c>
      <c r="E44" s="252"/>
      <c r="F44" s="253"/>
      <c r="G44" s="253"/>
      <c r="H44" s="254"/>
      <c r="I44" s="255"/>
      <c r="J44" s="246"/>
      <c r="K44" s="246"/>
      <c r="L44" s="244"/>
      <c r="M44" s="244"/>
    </row>
    <row r="46" spans="2:11" ht="15">
      <c r="B46" s="143"/>
      <c r="C46" s="15"/>
      <c r="D46" s="144"/>
      <c r="E46" s="145"/>
      <c r="F46" s="142"/>
      <c r="G46" s="142"/>
      <c r="H46" s="8"/>
      <c r="I46" s="21"/>
      <c r="J46" s="142"/>
      <c r="K46" s="142"/>
    </row>
    <row r="47" spans="3:7" ht="15">
      <c r="C47" s="88"/>
      <c r="D47" s="88"/>
      <c r="E47" s="88"/>
      <c r="F47" s="88"/>
      <c r="G47" s="88"/>
    </row>
    <row r="48" spans="3:7" ht="15">
      <c r="C48" s="88"/>
      <c r="D48" s="88"/>
      <c r="E48" s="88"/>
      <c r="F48" s="88"/>
      <c r="G48" s="88"/>
    </row>
    <row r="49" spans="3:7" ht="15">
      <c r="C49" s="88"/>
      <c r="D49" s="88"/>
      <c r="E49" s="88"/>
      <c r="F49" s="88"/>
      <c r="G49" s="88"/>
    </row>
    <row r="50" spans="3:7" ht="15">
      <c r="C50" s="88"/>
      <c r="D50" s="88"/>
      <c r="E50" s="88"/>
      <c r="F50" s="88"/>
      <c r="G50" s="88"/>
    </row>
    <row r="51" spans="3:7" ht="15">
      <c r="C51" s="88"/>
      <c r="D51" s="88"/>
      <c r="E51" s="88"/>
      <c r="F51" s="88"/>
      <c r="G51" s="88"/>
    </row>
    <row r="52" spans="3:7" ht="15">
      <c r="C52" s="88"/>
      <c r="D52" s="88"/>
      <c r="E52" s="88"/>
      <c r="F52" s="88"/>
      <c r="G52" s="88"/>
    </row>
    <row r="53" spans="3:7" ht="15">
      <c r="C53" s="88"/>
      <c r="D53" s="88"/>
      <c r="E53" s="88"/>
      <c r="F53" s="88"/>
      <c r="G53" s="88"/>
    </row>
    <row r="54" spans="3:7" ht="15">
      <c r="C54" s="88"/>
      <c r="D54" s="88"/>
      <c r="E54" s="88"/>
      <c r="F54" s="88"/>
      <c r="G54" s="88"/>
    </row>
    <row r="55" spans="3:7" ht="15">
      <c r="C55" s="88"/>
      <c r="D55" s="88"/>
      <c r="E55" s="88"/>
      <c r="F55" s="88"/>
      <c r="G55" s="88"/>
    </row>
    <row r="56" spans="3:7" ht="15">
      <c r="C56" s="88"/>
      <c r="D56" s="88"/>
      <c r="E56" s="88"/>
      <c r="F56" s="88"/>
      <c r="G56" s="88"/>
    </row>
    <row r="57" spans="3:7" ht="15">
      <c r="C57" s="88"/>
      <c r="D57" s="88"/>
      <c r="E57" s="88"/>
      <c r="F57" s="88"/>
      <c r="G57" s="88"/>
    </row>
    <row r="58" spans="3:7" ht="15">
      <c r="C58" s="88"/>
      <c r="D58" s="88"/>
      <c r="E58" s="88"/>
      <c r="F58" s="88"/>
      <c r="G58" s="88"/>
    </row>
    <row r="59" spans="3:7" ht="15">
      <c r="C59" s="88"/>
      <c r="D59" s="88"/>
      <c r="E59" s="88"/>
      <c r="F59" s="88"/>
      <c r="G59" s="88"/>
    </row>
    <row r="60" spans="3:7" ht="15">
      <c r="C60" s="88"/>
      <c r="D60" s="88"/>
      <c r="E60" s="88"/>
      <c r="F60" s="88"/>
      <c r="G60" s="88"/>
    </row>
    <row r="61" spans="3:7" ht="15">
      <c r="C61" s="88"/>
      <c r="D61" s="88"/>
      <c r="E61" s="88"/>
      <c r="F61" s="88"/>
      <c r="G61" s="88"/>
    </row>
    <row r="62" spans="3:7" ht="15">
      <c r="C62" s="88"/>
      <c r="D62" s="88"/>
      <c r="E62" s="88"/>
      <c r="F62" s="88"/>
      <c r="G62" s="88"/>
    </row>
    <row r="63" spans="3:7" ht="15">
      <c r="C63" s="88"/>
      <c r="D63" s="88"/>
      <c r="E63" s="88"/>
      <c r="F63" s="88"/>
      <c r="G63" s="88"/>
    </row>
    <row r="64" spans="3:7" ht="15">
      <c r="C64" s="88"/>
      <c r="D64" s="88"/>
      <c r="E64" s="88"/>
      <c r="F64" s="88"/>
      <c r="G64" s="88"/>
    </row>
    <row r="65" spans="3:7" ht="15">
      <c r="C65" s="88"/>
      <c r="D65" s="88"/>
      <c r="E65" s="88"/>
      <c r="F65" s="88"/>
      <c r="G65" s="88"/>
    </row>
    <row r="66" spans="3:7" ht="15">
      <c r="C66" s="88"/>
      <c r="D66" s="88"/>
      <c r="E66" s="88"/>
      <c r="F66" s="88"/>
      <c r="G66" s="88"/>
    </row>
    <row r="67" spans="3:7" ht="15">
      <c r="C67" s="88"/>
      <c r="D67" s="88"/>
      <c r="E67" s="88"/>
      <c r="F67" s="88"/>
      <c r="G67" s="88"/>
    </row>
    <row r="68" spans="3:7" ht="15">
      <c r="C68" s="88"/>
      <c r="D68" s="88"/>
      <c r="E68" s="88"/>
      <c r="F68" s="88"/>
      <c r="G68" s="88"/>
    </row>
    <row r="69" spans="3:7" ht="15">
      <c r="C69" s="88"/>
      <c r="D69" s="88"/>
      <c r="E69" s="88"/>
      <c r="F69" s="88"/>
      <c r="G69" s="88"/>
    </row>
    <row r="70" spans="3:7" ht="15">
      <c r="C70" s="88"/>
      <c r="D70" s="88"/>
      <c r="E70" s="88"/>
      <c r="F70" s="88"/>
      <c r="G70" s="88"/>
    </row>
    <row r="71" spans="3:7" ht="15">
      <c r="C71" s="88"/>
      <c r="D71" s="88"/>
      <c r="E71" s="88"/>
      <c r="F71" s="88"/>
      <c r="G71" s="88"/>
    </row>
    <row r="72" spans="3:7" ht="15">
      <c r="C72" s="88"/>
      <c r="D72" s="88"/>
      <c r="E72" s="88"/>
      <c r="F72" s="88"/>
      <c r="G72" s="88"/>
    </row>
    <row r="73" spans="3:7" ht="15">
      <c r="C73" s="88"/>
      <c r="D73" s="88"/>
      <c r="E73" s="88"/>
      <c r="F73" s="88"/>
      <c r="G73" s="88"/>
    </row>
  </sheetData>
  <mergeCells count="2">
    <mergeCell ref="B1:H1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12373-4858-4FB5-9B61-7857F746B3C6}">
  <dimension ref="A1:K69"/>
  <sheetViews>
    <sheetView workbookViewId="0" topLeftCell="A1">
      <selection activeCell="C38" sqref="C38"/>
    </sheetView>
  </sheetViews>
  <sheetFormatPr defaultColWidth="9.140625" defaultRowHeight="15"/>
  <cols>
    <col min="1" max="1" width="11.57421875" style="91" customWidth="1"/>
    <col min="2" max="2" width="11.57421875" style="14" customWidth="1"/>
    <col min="3" max="3" width="46.421875" style="6" customWidth="1"/>
    <col min="4" max="4" width="12.57421875" style="87" customWidth="1"/>
    <col min="5" max="6" width="14.421875" style="87" customWidth="1"/>
    <col min="7" max="7" width="32.421875" style="1" customWidth="1"/>
    <col min="8" max="8" width="30.57421875" style="3" customWidth="1"/>
    <col min="9" max="10" width="11.8515625" style="88" customWidth="1"/>
    <col min="11" max="11" width="8.7109375" style="89" customWidth="1"/>
  </cols>
  <sheetData>
    <row r="1" spans="1:11" s="183" customFormat="1" ht="18.5">
      <c r="A1" s="292" t="s">
        <v>44</v>
      </c>
      <c r="B1" s="292"/>
      <c r="C1" s="292"/>
      <c r="D1" s="292"/>
      <c r="E1" s="292"/>
      <c r="F1" s="292"/>
      <c r="G1" s="292"/>
      <c r="H1" s="3"/>
      <c r="I1" s="90"/>
      <c r="J1" s="90"/>
      <c r="K1" s="94"/>
    </row>
    <row r="2" spans="1:11" s="183" customFormat="1" ht="18.5">
      <c r="A2" s="292" t="s">
        <v>46</v>
      </c>
      <c r="B2" s="292"/>
      <c r="C2" s="292"/>
      <c r="D2" s="84"/>
      <c r="E2" s="90"/>
      <c r="F2" s="90"/>
      <c r="G2" s="6"/>
      <c r="H2" s="3"/>
      <c r="I2" s="90"/>
      <c r="J2" s="90"/>
      <c r="K2" s="94"/>
    </row>
    <row r="3" spans="1:4" ht="18.5">
      <c r="A3" s="85"/>
      <c r="B3" s="13"/>
      <c r="C3" s="12"/>
      <c r="D3" s="260"/>
    </row>
    <row r="4" ht="15">
      <c r="C4" s="51" t="s">
        <v>47</v>
      </c>
    </row>
    <row r="5" spans="3:4" ht="15">
      <c r="C5" s="19" t="s">
        <v>179</v>
      </c>
      <c r="D5" s="184"/>
    </row>
    <row r="7" spans="3:10" ht="15">
      <c r="C7" s="20" t="s">
        <v>17</v>
      </c>
      <c r="D7" s="98" t="s">
        <v>18</v>
      </c>
      <c r="E7" s="98"/>
      <c r="F7" s="98"/>
      <c r="G7" s="2" t="s">
        <v>17</v>
      </c>
      <c r="H7" s="4" t="s">
        <v>18</v>
      </c>
      <c r="I7" s="99"/>
      <c r="J7" s="99"/>
    </row>
    <row r="8" spans="3:10" ht="15">
      <c r="C8" s="6" t="s">
        <v>4</v>
      </c>
      <c r="D8" s="87" t="s">
        <v>39</v>
      </c>
      <c r="G8" s="1" t="s">
        <v>11</v>
      </c>
      <c r="H8" s="3" t="s">
        <v>40</v>
      </c>
      <c r="I8" s="90"/>
      <c r="J8" s="90"/>
    </row>
    <row r="9" spans="3:10" ht="15">
      <c r="C9" s="6" t="s">
        <v>5</v>
      </c>
      <c r="D9" s="100" t="s">
        <v>7</v>
      </c>
      <c r="E9" s="100"/>
      <c r="F9" s="100"/>
      <c r="G9" s="1" t="s">
        <v>12</v>
      </c>
      <c r="H9" s="3" t="s">
        <v>40</v>
      </c>
      <c r="I9" s="90"/>
      <c r="J9" s="90"/>
    </row>
    <row r="10" spans="3:10" ht="15">
      <c r="C10" s="6" t="s">
        <v>6</v>
      </c>
      <c r="D10" s="100" t="s">
        <v>7</v>
      </c>
      <c r="E10" s="100"/>
      <c r="F10" s="100"/>
      <c r="G10" s="1" t="s">
        <v>13</v>
      </c>
      <c r="H10" s="3" t="s">
        <v>40</v>
      </c>
      <c r="I10" s="90"/>
      <c r="J10" s="90"/>
    </row>
    <row r="11" spans="3:10" ht="15">
      <c r="C11" s="6" t="s">
        <v>8</v>
      </c>
      <c r="D11" s="100" t="s">
        <v>7</v>
      </c>
      <c r="E11" s="100"/>
      <c r="F11" s="100"/>
      <c r="G11" s="1" t="s">
        <v>14</v>
      </c>
      <c r="H11" s="3" t="s">
        <v>40</v>
      </c>
      <c r="I11" s="90"/>
      <c r="J11" s="90"/>
    </row>
    <row r="12" spans="3:10" ht="15">
      <c r="C12" s="6" t="s">
        <v>9</v>
      </c>
      <c r="D12" s="100" t="s">
        <v>7</v>
      </c>
      <c r="E12" s="100"/>
      <c r="F12" s="100"/>
      <c r="G12" s="1" t="s">
        <v>15</v>
      </c>
      <c r="H12" s="3" t="s">
        <v>41</v>
      </c>
      <c r="I12" s="90"/>
      <c r="J12" s="90"/>
    </row>
    <row r="13" spans="3:10" ht="15">
      <c r="C13" s="6" t="s">
        <v>10</v>
      </c>
      <c r="D13" s="100" t="s">
        <v>7</v>
      </c>
      <c r="E13" s="100"/>
      <c r="F13" s="100"/>
      <c r="G13" s="1" t="s">
        <v>16</v>
      </c>
      <c r="H13" s="3" t="s">
        <v>42</v>
      </c>
      <c r="I13" s="90"/>
      <c r="J13" s="90"/>
    </row>
    <row r="14" spans="5:10" ht="15">
      <c r="E14" s="100"/>
      <c r="F14" s="100"/>
      <c r="I14" s="101">
        <v>0.16666666666666666</v>
      </c>
      <c r="J14" s="101">
        <v>0.25</v>
      </c>
    </row>
    <row r="15" spans="1:11" s="89" customFormat="1" ht="29">
      <c r="A15" s="103" t="s">
        <v>0</v>
      </c>
      <c r="B15" s="46"/>
      <c r="C15" s="102" t="s">
        <v>1</v>
      </c>
      <c r="D15" s="105" t="s">
        <v>19</v>
      </c>
      <c r="E15" s="105" t="s">
        <v>20</v>
      </c>
      <c r="F15" s="105" t="s">
        <v>21</v>
      </c>
      <c r="G15" s="106" t="s">
        <v>2</v>
      </c>
      <c r="H15" s="105" t="s">
        <v>3</v>
      </c>
      <c r="I15" s="106" t="s">
        <v>87</v>
      </c>
      <c r="J15" s="106" t="s">
        <v>88</v>
      </c>
      <c r="K15" s="148" t="s">
        <v>93</v>
      </c>
    </row>
    <row r="16" spans="1:11" ht="15">
      <c r="A16" s="107">
        <v>0.3541666666666667</v>
      </c>
      <c r="B16" s="23">
        <v>1</v>
      </c>
      <c r="C16" s="24" t="s">
        <v>104</v>
      </c>
      <c r="D16" s="108">
        <v>0.010416666666666666</v>
      </c>
      <c r="E16" s="53" t="s">
        <v>25</v>
      </c>
      <c r="F16" s="53"/>
      <c r="G16" s="26"/>
      <c r="H16" s="25"/>
      <c r="I16" s="109">
        <f>A16+$I$14</f>
        <v>0.5208333333333334</v>
      </c>
      <c r="J16" s="109">
        <f>A16+$J$14</f>
        <v>0.6041666666666667</v>
      </c>
      <c r="K16" s="149"/>
    </row>
    <row r="17" spans="1:11" ht="15">
      <c r="A17" s="107">
        <f>A16+D16</f>
        <v>0.36458333333333337</v>
      </c>
      <c r="B17" s="23">
        <v>2</v>
      </c>
      <c r="C17" s="6" t="s">
        <v>180</v>
      </c>
      <c r="D17" s="261">
        <v>0.006944444444444444</v>
      </c>
      <c r="E17" s="87" t="s">
        <v>25</v>
      </c>
      <c r="F17" s="53"/>
      <c r="G17" s="26"/>
      <c r="H17" s="25"/>
      <c r="I17" s="109">
        <f>A17+$I$14</f>
        <v>0.53125</v>
      </c>
      <c r="J17" s="109">
        <f>A17+$J$14</f>
        <v>0.6145833333333334</v>
      </c>
      <c r="K17" s="149"/>
    </row>
    <row r="18" spans="1:11" ht="15">
      <c r="A18" s="107">
        <f>A17+D17</f>
        <v>0.3715277777777778</v>
      </c>
      <c r="B18" s="262">
        <v>3</v>
      </c>
      <c r="C18" s="24" t="s">
        <v>105</v>
      </c>
      <c r="D18" s="108">
        <v>0.006944444444444444</v>
      </c>
      <c r="E18" s="53" t="s">
        <v>181</v>
      </c>
      <c r="F18" s="263"/>
      <c r="G18" s="264"/>
      <c r="H18" s="265"/>
      <c r="I18" s="109"/>
      <c r="J18" s="109"/>
      <c r="K18" s="149"/>
    </row>
    <row r="19" spans="1:11" ht="15">
      <c r="A19" s="161" t="s">
        <v>132</v>
      </c>
      <c r="B19" s="57"/>
      <c r="C19" s="58"/>
      <c r="D19" s="126"/>
      <c r="E19" s="126"/>
      <c r="F19" s="126"/>
      <c r="G19" s="60"/>
      <c r="H19" s="59"/>
      <c r="I19" s="55"/>
      <c r="J19" s="55"/>
      <c r="K19" s="55"/>
    </row>
    <row r="20" spans="1:11" ht="29">
      <c r="A20" s="112">
        <f>A18+D18</f>
        <v>0.3784722222222222</v>
      </c>
      <c r="B20" s="32">
        <v>4</v>
      </c>
      <c r="C20" s="24" t="s">
        <v>182</v>
      </c>
      <c r="D20" s="242">
        <v>0.013888888888888888</v>
      </c>
      <c r="E20" s="155" t="s">
        <v>22</v>
      </c>
      <c r="F20" s="155" t="s">
        <v>25</v>
      </c>
      <c r="G20" s="26" t="s">
        <v>106</v>
      </c>
      <c r="H20" s="25" t="s">
        <v>107</v>
      </c>
      <c r="I20" s="109">
        <f>A20+$I$14</f>
        <v>0.5451388888888888</v>
      </c>
      <c r="J20" s="109">
        <f>A20+$J$14</f>
        <v>0.6284722222222222</v>
      </c>
      <c r="K20" s="149"/>
    </row>
    <row r="21" spans="1:11" ht="43.5">
      <c r="A21" s="112">
        <f>A20+D20</f>
        <v>0.3923611111111111</v>
      </c>
      <c r="B21" s="32">
        <v>6</v>
      </c>
      <c r="C21" s="24" t="s">
        <v>50</v>
      </c>
      <c r="D21" s="108">
        <v>0.006944444444444444</v>
      </c>
      <c r="E21" s="53" t="s">
        <v>22</v>
      </c>
      <c r="F21" s="53" t="s">
        <v>25</v>
      </c>
      <c r="G21" s="26" t="s">
        <v>108</v>
      </c>
      <c r="H21" s="25" t="s">
        <v>116</v>
      </c>
      <c r="I21" s="109" t="e">
        <f>#REF!+$I$14</f>
        <v>#REF!</v>
      </c>
      <c r="J21" s="109" t="e">
        <f>#REF!+$J$14</f>
        <v>#REF!</v>
      </c>
      <c r="K21" s="159"/>
    </row>
    <row r="22" spans="1:11" ht="15">
      <c r="A22" s="112">
        <f aca="true" t="shared" si="0" ref="A22:A28">A21+D21</f>
        <v>0.3993055555555555</v>
      </c>
      <c r="B22" s="243"/>
      <c r="C22" s="61" t="s">
        <v>176</v>
      </c>
      <c r="D22" s="146">
        <v>0.006944444444444444</v>
      </c>
      <c r="E22" s="147" t="s">
        <v>49</v>
      </c>
      <c r="F22" s="147" t="s">
        <v>25</v>
      </c>
      <c r="G22" s="69"/>
      <c r="H22" s="69"/>
      <c r="I22" s="193"/>
      <c r="J22" s="193"/>
      <c r="K22" s="193"/>
    </row>
    <row r="23" spans="1:11" ht="15">
      <c r="A23" s="112">
        <f t="shared" si="0"/>
        <v>0.40624999999999994</v>
      </c>
      <c r="B23" s="62"/>
      <c r="C23" s="63" t="s">
        <v>110</v>
      </c>
      <c r="D23" s="174">
        <v>0.006944444444444444</v>
      </c>
      <c r="E23" s="129"/>
      <c r="F23" s="129"/>
      <c r="G23" s="64"/>
      <c r="H23" s="64"/>
      <c r="I23" s="194">
        <f aca="true" t="shared" si="1" ref="I23:I28">A23+$I$14</f>
        <v>0.5729166666666666</v>
      </c>
      <c r="J23" s="194">
        <f aca="true" t="shared" si="2" ref="J23:J28">A23+$J$14</f>
        <v>0.65625</v>
      </c>
      <c r="K23" s="171">
        <f>SUM(D16:D22)</f>
        <v>0.05208333333333334</v>
      </c>
    </row>
    <row r="24" spans="1:11" ht="30" customHeight="1">
      <c r="A24" s="112">
        <f t="shared" si="0"/>
        <v>0.41319444444444436</v>
      </c>
      <c r="B24" s="32">
        <v>7</v>
      </c>
      <c r="C24" s="138" t="s">
        <v>112</v>
      </c>
      <c r="D24" s="108">
        <v>0.006944444444444444</v>
      </c>
      <c r="E24" s="71" t="s">
        <v>183</v>
      </c>
      <c r="F24" s="71" t="s">
        <v>25</v>
      </c>
      <c r="G24" s="1" t="s">
        <v>113</v>
      </c>
      <c r="H24" s="71" t="s">
        <v>116</v>
      </c>
      <c r="I24" s="109">
        <f t="shared" si="1"/>
        <v>0.579861111111111</v>
      </c>
      <c r="J24" s="109">
        <f t="shared" si="2"/>
        <v>0.6631944444444444</v>
      </c>
      <c r="K24" s="266"/>
    </row>
    <row r="25" spans="1:11" ht="29">
      <c r="A25" s="112">
        <f t="shared" si="0"/>
        <v>0.4201388888888888</v>
      </c>
      <c r="B25" s="243" t="s">
        <v>184</v>
      </c>
      <c r="C25" s="267" t="s">
        <v>185</v>
      </c>
      <c r="D25" s="146">
        <v>0.003472222222222222</v>
      </c>
      <c r="E25" s="170" t="s">
        <v>25</v>
      </c>
      <c r="F25" s="170"/>
      <c r="G25" s="69"/>
      <c r="H25" s="170"/>
      <c r="I25" s="193"/>
      <c r="J25" s="193"/>
      <c r="K25" s="268"/>
    </row>
    <row r="26" spans="1:11" ht="15">
      <c r="A26" s="269">
        <f t="shared" si="0"/>
        <v>0.423611111111111</v>
      </c>
      <c r="B26" s="270"/>
      <c r="C26" s="271" t="s">
        <v>186</v>
      </c>
      <c r="D26" s="272">
        <v>0.006944444444444444</v>
      </c>
      <c r="E26" s="273"/>
      <c r="F26" s="273"/>
      <c r="G26" s="274"/>
      <c r="H26" s="273"/>
      <c r="I26" s="275"/>
      <c r="J26" s="275"/>
      <c r="K26" s="276"/>
    </row>
    <row r="27" spans="1:11" ht="58">
      <c r="A27" s="112">
        <f t="shared" si="0"/>
        <v>0.4305555555555554</v>
      </c>
      <c r="B27" s="32">
        <v>8</v>
      </c>
      <c r="C27" s="39" t="s">
        <v>117</v>
      </c>
      <c r="D27" s="113">
        <v>0.020833333333333332</v>
      </c>
      <c r="E27" s="56" t="s">
        <v>26</v>
      </c>
      <c r="F27" s="56" t="s">
        <v>98</v>
      </c>
      <c r="G27" s="72" t="s">
        <v>114</v>
      </c>
      <c r="H27" s="40" t="s">
        <v>141</v>
      </c>
      <c r="I27" s="165">
        <f>A27+$I$14</f>
        <v>0.5972222222222221</v>
      </c>
      <c r="J27" s="165">
        <f>A27+$J$14</f>
        <v>0.6805555555555554</v>
      </c>
      <c r="K27" s="149"/>
    </row>
    <row r="28" spans="1:11" ht="15">
      <c r="A28" s="112">
        <f t="shared" si="0"/>
        <v>0.45138888888888873</v>
      </c>
      <c r="B28" s="62"/>
      <c r="C28" s="63" t="s">
        <v>86</v>
      </c>
      <c r="D28" s="174">
        <v>0.010416666666666666</v>
      </c>
      <c r="E28" s="129"/>
      <c r="F28" s="129"/>
      <c r="G28" s="64"/>
      <c r="H28" s="64"/>
      <c r="I28" s="194">
        <f t="shared" si="1"/>
        <v>0.6180555555555554</v>
      </c>
      <c r="J28" s="194">
        <f t="shared" si="2"/>
        <v>0.7013888888888887</v>
      </c>
      <c r="K28" s="171">
        <f>SUM(D24:D27)</f>
        <v>0.03819444444444445</v>
      </c>
    </row>
    <row r="29" spans="1:11" ht="15">
      <c r="A29" s="173"/>
      <c r="B29" s="65"/>
      <c r="C29" s="66"/>
      <c r="D29" s="175"/>
      <c r="E29" s="133"/>
      <c r="F29" s="133"/>
      <c r="G29" s="67"/>
      <c r="H29" s="67"/>
      <c r="I29" s="277"/>
      <c r="J29" s="277"/>
      <c r="K29" s="277"/>
    </row>
    <row r="30" spans="1:11" ht="29">
      <c r="A30" s="103" t="s">
        <v>0</v>
      </c>
      <c r="B30" s="46"/>
      <c r="C30" s="102" t="s">
        <v>1</v>
      </c>
      <c r="D30" s="105" t="s">
        <v>19</v>
      </c>
      <c r="E30" s="105" t="s">
        <v>20</v>
      </c>
      <c r="F30" s="105" t="s">
        <v>21</v>
      </c>
      <c r="G30" s="106" t="s">
        <v>2</v>
      </c>
      <c r="H30" s="105" t="s">
        <v>3</v>
      </c>
      <c r="I30" s="106" t="s">
        <v>87</v>
      </c>
      <c r="J30" s="106" t="s">
        <v>88</v>
      </c>
      <c r="K30" s="148" t="s">
        <v>93</v>
      </c>
    </row>
    <row r="31" spans="1:11" ht="15">
      <c r="A31" s="134">
        <f>A28+D28</f>
        <v>0.4618055555555554</v>
      </c>
      <c r="B31" s="42"/>
      <c r="C31" s="43" t="s">
        <v>56</v>
      </c>
      <c r="D31" s="136"/>
      <c r="E31" s="169"/>
      <c r="F31" s="137"/>
      <c r="G31" s="70"/>
      <c r="H31" s="50"/>
      <c r="I31" s="70"/>
      <c r="J31" s="70"/>
      <c r="K31" s="70"/>
    </row>
    <row r="32" spans="1:11" ht="15">
      <c r="A32" s="151" t="s">
        <v>133</v>
      </c>
      <c r="B32" s="27"/>
      <c r="C32" s="58"/>
      <c r="D32" s="126"/>
      <c r="E32" s="126"/>
      <c r="F32" s="158"/>
      <c r="G32" s="278"/>
      <c r="H32" s="59"/>
      <c r="I32" s="59"/>
      <c r="J32" s="59"/>
      <c r="K32" s="59"/>
    </row>
    <row r="33" spans="1:11" ht="45" customHeight="1">
      <c r="A33" s="112">
        <f>A31</f>
        <v>0.4618055555555554</v>
      </c>
      <c r="B33" s="279">
        <v>9</v>
      </c>
      <c r="C33" s="24" t="s">
        <v>144</v>
      </c>
      <c r="D33" s="108">
        <v>0.006944444444444444</v>
      </c>
      <c r="E33" s="152" t="s">
        <v>146</v>
      </c>
      <c r="F33" s="155" t="s">
        <v>22</v>
      </c>
      <c r="G33" s="166" t="s">
        <v>109</v>
      </c>
      <c r="H33" s="25" t="s">
        <v>111</v>
      </c>
      <c r="I33" s="109">
        <f aca="true" t="shared" si="3" ref="I33:I42">A33+$I$14</f>
        <v>0.6284722222222221</v>
      </c>
      <c r="J33" s="109">
        <f aca="true" t="shared" si="4" ref="J33:J42">A33+$J$14</f>
        <v>0.7118055555555554</v>
      </c>
      <c r="K33" s="26"/>
    </row>
    <row r="34" spans="1:11" ht="30" customHeight="1">
      <c r="A34" s="112">
        <f>A33+D33</f>
        <v>0.46874999999999983</v>
      </c>
      <c r="B34" s="279">
        <v>10</v>
      </c>
      <c r="C34" s="187" t="s">
        <v>145</v>
      </c>
      <c r="D34" s="188">
        <v>0.020833333333333332</v>
      </c>
      <c r="E34" s="53" t="s">
        <v>143</v>
      </c>
      <c r="F34" s="156"/>
      <c r="G34" s="189"/>
      <c r="H34" s="204" t="s">
        <v>174</v>
      </c>
      <c r="I34" s="109">
        <f t="shared" si="3"/>
        <v>0.6354166666666665</v>
      </c>
      <c r="J34" s="109">
        <f t="shared" si="4"/>
        <v>0.7187499999999998</v>
      </c>
      <c r="K34"/>
    </row>
    <row r="35" spans="1:11" ht="31">
      <c r="A35" s="112">
        <f aca="true" t="shared" si="5" ref="A35:A42">A34+D34</f>
        <v>0.48958333333333315</v>
      </c>
      <c r="B35" s="279">
        <v>11</v>
      </c>
      <c r="C35" s="187" t="s">
        <v>142</v>
      </c>
      <c r="D35" s="188">
        <v>0.006944444444444444</v>
      </c>
      <c r="E35" s="216" t="s">
        <v>161</v>
      </c>
      <c r="F35" s="156"/>
      <c r="G35" s="189"/>
      <c r="H35" s="204"/>
      <c r="I35" s="109">
        <f t="shared" si="3"/>
        <v>0.6562499999999998</v>
      </c>
      <c r="J35" s="109">
        <f t="shared" si="4"/>
        <v>0.7395833333333331</v>
      </c>
      <c r="K35"/>
    </row>
    <row r="36" spans="1:10" ht="30" customHeight="1">
      <c r="A36" s="112">
        <f t="shared" si="5"/>
        <v>0.49652777777777757</v>
      </c>
      <c r="B36" s="23">
        <v>12</v>
      </c>
      <c r="C36" s="54" t="s">
        <v>118</v>
      </c>
      <c r="D36" s="113">
        <v>0.013888888888888888</v>
      </c>
      <c r="E36" s="56"/>
      <c r="F36" s="56" t="s">
        <v>98</v>
      </c>
      <c r="G36" s="41" t="s">
        <v>136</v>
      </c>
      <c r="H36" s="40" t="s">
        <v>141</v>
      </c>
      <c r="I36" s="165">
        <f t="shared" si="3"/>
        <v>0.6631944444444442</v>
      </c>
      <c r="J36" s="165">
        <f t="shared" si="4"/>
        <v>0.7465277777777776</v>
      </c>
    </row>
    <row r="37" spans="1:11" ht="15">
      <c r="A37" s="112">
        <f t="shared" si="5"/>
        <v>0.5104166666666664</v>
      </c>
      <c r="B37" s="279"/>
      <c r="C37" s="63" t="s">
        <v>86</v>
      </c>
      <c r="D37" s="174">
        <v>0.010416666666666666</v>
      </c>
      <c r="E37" s="129"/>
      <c r="F37" s="129"/>
      <c r="G37" s="64"/>
      <c r="H37" s="64"/>
      <c r="I37" s="194">
        <f>A37+$I$14</f>
        <v>0.677083333333333</v>
      </c>
      <c r="J37" s="194">
        <f>A37+$J$14</f>
        <v>0.7604166666666664</v>
      </c>
      <c r="K37" s="171">
        <f>SUM(D33:D36)</f>
        <v>0.04861111111111111</v>
      </c>
    </row>
    <row r="38" spans="1:11" ht="30" customHeight="1">
      <c r="A38" s="112">
        <f t="shared" si="5"/>
        <v>0.520833333333333</v>
      </c>
      <c r="B38" s="279">
        <v>13</v>
      </c>
      <c r="C38" s="24" t="s">
        <v>173</v>
      </c>
      <c r="D38" s="280">
        <v>0.006944444444444444</v>
      </c>
      <c r="E38" s="281" t="s">
        <v>22</v>
      </c>
      <c r="F38" s="282"/>
      <c r="G38" s="283"/>
      <c r="H38" s="25" t="s">
        <v>116</v>
      </c>
      <c r="I38" s="109">
        <f>A38+$I$14</f>
        <v>0.6874999999999997</v>
      </c>
      <c r="J38" s="109">
        <f>A38+$J$14</f>
        <v>0.770833333333333</v>
      </c>
      <c r="K38" s="284"/>
    </row>
    <row r="39" spans="1:11" ht="29">
      <c r="A39" s="112">
        <f t="shared" si="5"/>
        <v>0.5277777777777775</v>
      </c>
      <c r="B39" s="279">
        <v>14</v>
      </c>
      <c r="C39" s="24" t="s">
        <v>57</v>
      </c>
      <c r="D39" s="108">
        <v>0.013888888888888888</v>
      </c>
      <c r="E39" s="285" t="s">
        <v>187</v>
      </c>
      <c r="F39" s="157" t="s">
        <v>22</v>
      </c>
      <c r="G39" s="166" t="s">
        <v>138</v>
      </c>
      <c r="H39" s="286" t="s">
        <v>139</v>
      </c>
      <c r="I39" s="109">
        <f t="shared" si="3"/>
        <v>0.6944444444444441</v>
      </c>
      <c r="J39" s="109">
        <f t="shared" si="4"/>
        <v>0.7777777777777775</v>
      </c>
      <c r="K39" s="287"/>
    </row>
    <row r="40" spans="1:11" ht="29">
      <c r="A40" s="112">
        <f t="shared" si="5"/>
        <v>0.5416666666666663</v>
      </c>
      <c r="B40" s="23">
        <v>15</v>
      </c>
      <c r="C40" s="39" t="s">
        <v>188</v>
      </c>
      <c r="D40" s="113">
        <v>0.020833333333333332</v>
      </c>
      <c r="E40" s="56" t="s">
        <v>26</v>
      </c>
      <c r="F40" s="56" t="s">
        <v>98</v>
      </c>
      <c r="G40" s="41" t="s">
        <v>189</v>
      </c>
      <c r="H40" s="214" t="s">
        <v>137</v>
      </c>
      <c r="I40" s="165">
        <f t="shared" si="3"/>
        <v>0.7083333333333329</v>
      </c>
      <c r="J40" s="165">
        <f t="shared" si="4"/>
        <v>0.7916666666666663</v>
      </c>
      <c r="K40" s="287"/>
    </row>
    <row r="41" spans="1:11" ht="15">
      <c r="A41" s="112">
        <f t="shared" si="5"/>
        <v>0.5624999999999997</v>
      </c>
      <c r="B41" s="279"/>
      <c r="C41" s="61" t="s">
        <v>52</v>
      </c>
      <c r="D41" s="146">
        <v>0.006944444444444444</v>
      </c>
      <c r="E41" s="53" t="s">
        <v>22</v>
      </c>
      <c r="F41" s="147"/>
      <c r="G41" s="69"/>
      <c r="H41" s="215"/>
      <c r="I41" s="193">
        <f t="shared" si="3"/>
        <v>0.7291666666666663</v>
      </c>
      <c r="J41" s="193">
        <f t="shared" si="4"/>
        <v>0.8124999999999997</v>
      </c>
      <c r="K41" s="176">
        <f>SUM(D38:D41)</f>
        <v>0.048611111111111105</v>
      </c>
    </row>
    <row r="42" spans="1:11" ht="15">
      <c r="A42" s="112">
        <f t="shared" si="5"/>
        <v>0.5694444444444441</v>
      </c>
      <c r="B42" s="42"/>
      <c r="C42" s="43" t="s">
        <v>58</v>
      </c>
      <c r="D42" s="136"/>
      <c r="E42" s="140"/>
      <c r="F42" s="140"/>
      <c r="G42" s="74"/>
      <c r="H42" s="73"/>
      <c r="I42" s="288">
        <f t="shared" si="3"/>
        <v>0.7361111111111107</v>
      </c>
      <c r="J42" s="288">
        <f t="shared" si="4"/>
        <v>0.8194444444444441</v>
      </c>
      <c r="K42" s="192">
        <f>K41+K37+K28+K23</f>
        <v>0.1875</v>
      </c>
    </row>
    <row r="43" spans="1:10" ht="15">
      <c r="A43" s="289"/>
      <c r="B43" s="290"/>
      <c r="C43" s="21"/>
      <c r="D43" s="141"/>
      <c r="E43" s="142"/>
      <c r="F43" s="142"/>
      <c r="G43" s="8"/>
      <c r="H43" s="9"/>
      <c r="I43" s="291"/>
      <c r="J43" s="291"/>
    </row>
    <row r="44" spans="1:10" s="89" customFormat="1" ht="15">
      <c r="A44" s="184"/>
      <c r="C44" s="89" t="s">
        <v>175</v>
      </c>
      <c r="H44" s="184"/>
      <c r="I44" s="291"/>
      <c r="J44" s="291"/>
    </row>
    <row r="45" spans="9:10" ht="15">
      <c r="I45" s="291"/>
      <c r="J45" s="291"/>
    </row>
    <row r="47" spans="1:8" ht="15">
      <c r="A47" s="143"/>
      <c r="B47" s="15"/>
      <c r="C47" s="22"/>
      <c r="D47" s="145"/>
      <c r="E47" s="142"/>
      <c r="F47" s="142"/>
      <c r="G47" s="8"/>
      <c r="H47" s="9"/>
    </row>
    <row r="49" spans="1:11" ht="15">
      <c r="A49"/>
      <c r="B49" s="1"/>
      <c r="C49" s="1"/>
      <c r="D49" s="88"/>
      <c r="F49" s="88"/>
      <c r="I49" s="142"/>
      <c r="J49" s="142"/>
      <c r="K49"/>
    </row>
    <row r="50" spans="1:11" ht="15">
      <c r="A50"/>
      <c r="B50" s="1"/>
      <c r="C50" s="1"/>
      <c r="D50" s="88"/>
      <c r="F50" s="88"/>
      <c r="K50"/>
    </row>
    <row r="51" spans="1:11" ht="15">
      <c r="A51"/>
      <c r="B51" s="1"/>
      <c r="C51" s="1"/>
      <c r="D51" s="88"/>
      <c r="F51" s="88"/>
      <c r="K51"/>
    </row>
    <row r="52" spans="1:11" ht="15">
      <c r="A52"/>
      <c r="B52" s="1"/>
      <c r="C52" s="1"/>
      <c r="D52" s="88"/>
      <c r="F52" s="88"/>
      <c r="K52"/>
    </row>
    <row r="53" spans="1:11" ht="15">
      <c r="A53"/>
      <c r="B53" s="1"/>
      <c r="C53" s="1"/>
      <c r="D53" s="88"/>
      <c r="F53" s="88"/>
      <c r="K53"/>
    </row>
    <row r="54" spans="1:11" ht="15">
      <c r="A54"/>
      <c r="B54" s="1"/>
      <c r="C54" s="1"/>
      <c r="D54" s="88"/>
      <c r="F54" s="88"/>
      <c r="K54"/>
    </row>
    <row r="55" spans="1:11" ht="15">
      <c r="A55"/>
      <c r="B55" s="1"/>
      <c r="C55" s="1"/>
      <c r="D55" s="88"/>
      <c r="F55" s="88"/>
      <c r="K55"/>
    </row>
    <row r="56" spans="1:11" ht="15">
      <c r="A56"/>
      <c r="B56" s="1"/>
      <c r="C56" s="1"/>
      <c r="D56" s="88"/>
      <c r="F56" s="88"/>
      <c r="K56"/>
    </row>
    <row r="57" spans="1:11" ht="15">
      <c r="A57"/>
      <c r="B57" s="1"/>
      <c r="C57" s="1"/>
      <c r="D57" s="88"/>
      <c r="F57" s="88"/>
      <c r="K57"/>
    </row>
    <row r="58" spans="1:11" ht="15">
      <c r="A58"/>
      <c r="B58" s="1"/>
      <c r="C58" s="1"/>
      <c r="D58" s="88"/>
      <c r="F58" s="88"/>
      <c r="K58"/>
    </row>
    <row r="59" spans="1:11" ht="15">
      <c r="A59"/>
      <c r="B59" s="1"/>
      <c r="C59" s="1"/>
      <c r="D59" s="88"/>
      <c r="F59" s="88"/>
      <c r="K59"/>
    </row>
    <row r="67" spans="1:11" ht="15">
      <c r="A67"/>
      <c r="B67" s="1"/>
      <c r="C67" s="1"/>
      <c r="D67" s="88"/>
      <c r="F67" s="88"/>
      <c r="G67"/>
      <c r="H67"/>
      <c r="I67"/>
      <c r="J67"/>
      <c r="K67"/>
    </row>
    <row r="68" spans="1:11" ht="15">
      <c r="A68"/>
      <c r="B68" s="1"/>
      <c r="C68" s="1"/>
      <c r="D68" s="88"/>
      <c r="F68" s="88"/>
      <c r="G68"/>
      <c r="H68"/>
      <c r="I68"/>
      <c r="J68"/>
      <c r="K68"/>
    </row>
    <row r="69" spans="1:11" ht="15">
      <c r="A69"/>
      <c r="B69" s="1"/>
      <c r="C69" s="1"/>
      <c r="D69" s="88"/>
      <c r="F69" s="88"/>
      <c r="G69"/>
      <c r="H69"/>
      <c r="I69"/>
      <c r="J69"/>
      <c r="K69"/>
    </row>
  </sheetData>
  <mergeCells count="2">
    <mergeCell ref="A1:G1"/>
    <mergeCell ref="A2:C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zoomScale="85" zoomScaleNormal="85" workbookViewId="0" topLeftCell="A1">
      <selection activeCell="C34" sqref="C34"/>
    </sheetView>
  </sheetViews>
  <sheetFormatPr defaultColWidth="9.140625" defaultRowHeight="15"/>
  <cols>
    <col min="1" max="1" width="11.57421875" style="80" customWidth="1"/>
    <col min="2" max="2" width="11.57421875" style="14" customWidth="1"/>
    <col min="3" max="3" width="46.421875" style="6" customWidth="1"/>
    <col min="4" max="4" width="12.57421875" style="11" customWidth="1"/>
    <col min="5" max="6" width="14.421875" style="3" customWidth="1"/>
    <col min="7" max="7" width="32.421875" style="1" customWidth="1"/>
    <col min="8" max="8" width="30.57421875" style="1" customWidth="1"/>
    <col min="9" max="10" width="11.8515625" style="1" customWidth="1"/>
  </cols>
  <sheetData>
    <row r="1" spans="1:4" ht="18.5">
      <c r="A1" s="213" t="s">
        <v>44</v>
      </c>
      <c r="B1" s="13"/>
      <c r="C1" s="12"/>
      <c r="D1" s="16"/>
    </row>
    <row r="2" spans="1:4" ht="18.5">
      <c r="A2" s="293" t="s">
        <v>45</v>
      </c>
      <c r="B2" s="293"/>
      <c r="C2" s="293"/>
      <c r="D2" s="16"/>
    </row>
    <row r="3" spans="1:4" ht="18.5">
      <c r="A3" s="79"/>
      <c r="B3" s="13"/>
      <c r="C3" s="12"/>
      <c r="D3" s="16"/>
    </row>
    <row r="4" ht="15">
      <c r="C4" s="51" t="s">
        <v>43</v>
      </c>
    </row>
    <row r="5" spans="3:4" ht="15">
      <c r="C5" s="19" t="s">
        <v>23</v>
      </c>
      <c r="D5" s="17"/>
    </row>
    <row r="7" spans="3:11" ht="15">
      <c r="C7" s="20" t="s">
        <v>17</v>
      </c>
      <c r="D7" s="18" t="s">
        <v>18</v>
      </c>
      <c r="E7" s="4"/>
      <c r="F7" s="4"/>
      <c r="G7" s="2" t="s">
        <v>17</v>
      </c>
      <c r="H7" s="2" t="s">
        <v>18</v>
      </c>
      <c r="I7" s="2"/>
      <c r="J7" s="2"/>
      <c r="K7" s="2"/>
    </row>
    <row r="8" spans="3:10" ht="15">
      <c r="C8" s="6" t="s">
        <v>4</v>
      </c>
      <c r="D8" s="11" t="s">
        <v>39</v>
      </c>
      <c r="E8" s="11"/>
      <c r="F8" s="11"/>
      <c r="G8" s="1" t="s">
        <v>11</v>
      </c>
      <c r="H8" s="6" t="s">
        <v>40</v>
      </c>
      <c r="I8" s="6"/>
      <c r="J8" s="6"/>
    </row>
    <row r="9" spans="3:10" ht="15">
      <c r="C9" s="6" t="s">
        <v>5</v>
      </c>
      <c r="D9" s="10" t="s">
        <v>7</v>
      </c>
      <c r="E9" s="10"/>
      <c r="F9" s="10"/>
      <c r="G9" s="1" t="s">
        <v>12</v>
      </c>
      <c r="H9" s="6" t="s">
        <v>40</v>
      </c>
      <c r="I9" s="6"/>
      <c r="J9" s="6"/>
    </row>
    <row r="10" spans="3:10" ht="15">
      <c r="C10" s="6" t="s">
        <v>6</v>
      </c>
      <c r="D10" s="10" t="s">
        <v>7</v>
      </c>
      <c r="E10" s="10"/>
      <c r="F10" s="10"/>
      <c r="G10" s="1" t="s">
        <v>13</v>
      </c>
      <c r="H10" s="6" t="s">
        <v>40</v>
      </c>
      <c r="I10" s="6"/>
      <c r="J10" s="6"/>
    </row>
    <row r="11" spans="3:10" ht="15">
      <c r="C11" s="6" t="s">
        <v>8</v>
      </c>
      <c r="D11" s="10" t="s">
        <v>7</v>
      </c>
      <c r="E11" s="10"/>
      <c r="F11" s="10"/>
      <c r="G11" s="1" t="s">
        <v>14</v>
      </c>
      <c r="H11" s="6" t="s">
        <v>40</v>
      </c>
      <c r="I11" s="6"/>
      <c r="J11" s="6"/>
    </row>
    <row r="12" spans="3:10" ht="15">
      <c r="C12" s="6" t="s">
        <v>9</v>
      </c>
      <c r="D12" s="10" t="s">
        <v>7</v>
      </c>
      <c r="E12" s="10"/>
      <c r="F12" s="10"/>
      <c r="G12" s="1" t="s">
        <v>15</v>
      </c>
      <c r="H12" s="6" t="s">
        <v>41</v>
      </c>
      <c r="I12" s="6"/>
      <c r="J12" s="6"/>
    </row>
    <row r="13" spans="3:10" ht="15">
      <c r="C13" s="6" t="s">
        <v>10</v>
      </c>
      <c r="D13" s="10" t="s">
        <v>7</v>
      </c>
      <c r="E13" s="10"/>
      <c r="F13" s="10"/>
      <c r="G13" s="1" t="s">
        <v>16</v>
      </c>
      <c r="H13" s="6" t="s">
        <v>42</v>
      </c>
      <c r="I13" s="6"/>
      <c r="J13" s="6"/>
    </row>
    <row r="14" spans="5:10" ht="15">
      <c r="E14" s="10"/>
      <c r="F14" s="10"/>
      <c r="I14" s="101">
        <v>0.16666666666666666</v>
      </c>
      <c r="J14" s="101">
        <v>0.25</v>
      </c>
    </row>
    <row r="15" spans="1:11" ht="29">
      <c r="A15" s="81" t="s">
        <v>0</v>
      </c>
      <c r="B15" s="46"/>
      <c r="C15" s="45" t="s">
        <v>1</v>
      </c>
      <c r="D15" s="47" t="s">
        <v>19</v>
      </c>
      <c r="E15" s="48" t="s">
        <v>20</v>
      </c>
      <c r="F15" s="48" t="s">
        <v>21</v>
      </c>
      <c r="G15" s="49" t="s">
        <v>2</v>
      </c>
      <c r="H15" s="49" t="s">
        <v>3</v>
      </c>
      <c r="I15" s="106" t="s">
        <v>87</v>
      </c>
      <c r="J15" s="106" t="s">
        <v>88</v>
      </c>
      <c r="K15" s="148" t="s">
        <v>93</v>
      </c>
    </row>
    <row r="16" spans="1:10" ht="15">
      <c r="A16" s="82">
        <v>0.3541666666666667</v>
      </c>
      <c r="B16" s="23"/>
      <c r="C16" s="24" t="s">
        <v>24</v>
      </c>
      <c r="D16" s="77">
        <v>0.010416666666666666</v>
      </c>
      <c r="E16" s="25" t="s">
        <v>25</v>
      </c>
      <c r="F16" s="25" t="s">
        <v>22</v>
      </c>
      <c r="G16" s="26"/>
      <c r="H16" s="26"/>
      <c r="I16" s="172">
        <f>A16+$I$14</f>
        <v>0.5208333333333334</v>
      </c>
      <c r="J16" s="172">
        <f>A16+$J$14</f>
        <v>0.6041666666666667</v>
      </c>
    </row>
    <row r="17" spans="1:10" ht="15">
      <c r="A17" s="82">
        <f>A16+D16</f>
        <v>0.36458333333333337</v>
      </c>
      <c r="B17" s="23"/>
      <c r="C17" s="24" t="s">
        <v>119</v>
      </c>
      <c r="D17" s="77">
        <v>0.010416666666666666</v>
      </c>
      <c r="E17" s="25" t="s">
        <v>25</v>
      </c>
      <c r="F17" s="25"/>
      <c r="G17" s="26"/>
      <c r="H17" s="26"/>
      <c r="I17" s="172">
        <f>A17+$I$14</f>
        <v>0.53125</v>
      </c>
      <c r="J17" s="172">
        <f>A17+$J$14</f>
        <v>0.6145833333333334</v>
      </c>
    </row>
    <row r="18" spans="1:10" ht="15">
      <c r="A18" s="212" t="s">
        <v>134</v>
      </c>
      <c r="B18" s="27"/>
      <c r="C18" s="28"/>
      <c r="D18" s="29"/>
      <c r="E18" s="30"/>
      <c r="F18" s="202"/>
      <c r="G18" s="31"/>
      <c r="H18" s="30"/>
      <c r="I18" s="30"/>
      <c r="J18" s="30"/>
    </row>
    <row r="19" spans="1:10" ht="29">
      <c r="A19" s="112">
        <f>A17+D17</f>
        <v>0.37500000000000006</v>
      </c>
      <c r="B19" s="32">
        <v>1</v>
      </c>
      <c r="C19" s="24" t="s">
        <v>28</v>
      </c>
      <c r="D19" s="77">
        <v>0.010416666666666666</v>
      </c>
      <c r="E19" s="152" t="s">
        <v>22</v>
      </c>
      <c r="F19" s="204" t="s">
        <v>25</v>
      </c>
      <c r="G19" s="166" t="s">
        <v>120</v>
      </c>
      <c r="H19" s="26" t="s">
        <v>124</v>
      </c>
      <c r="I19" s="172">
        <f aca="true" t="shared" si="0" ref="I19:I26">A19+$I$14</f>
        <v>0.5416666666666667</v>
      </c>
      <c r="J19" s="172">
        <f aca="true" t="shared" si="1" ref="J19:J26">A19+$J$14</f>
        <v>0.625</v>
      </c>
    </row>
    <row r="20" spans="1:11" ht="29">
      <c r="A20" s="112">
        <f>A19+D19</f>
        <v>0.38541666666666674</v>
      </c>
      <c r="B20" s="32">
        <v>2</v>
      </c>
      <c r="C20" s="24" t="s">
        <v>29</v>
      </c>
      <c r="D20" s="77">
        <v>0.010416666666666666</v>
      </c>
      <c r="E20" s="199" t="s">
        <v>30</v>
      </c>
      <c r="F20" s="205"/>
      <c r="G20" s="166" t="s">
        <v>121</v>
      </c>
      <c r="H20" s="26" t="s">
        <v>116</v>
      </c>
      <c r="I20" s="172">
        <f t="shared" si="0"/>
        <v>0.5520833333333334</v>
      </c>
      <c r="J20" s="172">
        <f t="shared" si="1"/>
        <v>0.6354166666666667</v>
      </c>
      <c r="K20" s="196">
        <f>SUM(D16:D20)</f>
        <v>0.041666666666666664</v>
      </c>
    </row>
    <row r="21" spans="1:10" ht="15">
      <c r="A21" s="114">
        <f aca="true" t="shared" si="2" ref="A21:A26">A20+D20</f>
        <v>0.3958333333333334</v>
      </c>
      <c r="B21" s="33"/>
      <c r="C21" s="34" t="s">
        <v>110</v>
      </c>
      <c r="D21" s="78">
        <v>0.006944444444444444</v>
      </c>
      <c r="E21" s="200"/>
      <c r="F21" s="206"/>
      <c r="G21" s="201"/>
      <c r="H21" s="36"/>
      <c r="I21" s="195">
        <f t="shared" si="0"/>
        <v>0.5625000000000001</v>
      </c>
      <c r="J21" s="195">
        <f t="shared" si="1"/>
        <v>0.6458333333333335</v>
      </c>
    </row>
    <row r="22" spans="1:10" ht="29">
      <c r="A22" s="112">
        <f t="shared" si="2"/>
        <v>0.40277777777777785</v>
      </c>
      <c r="B22" s="32">
        <v>3</v>
      </c>
      <c r="C22" s="52" t="s">
        <v>31</v>
      </c>
      <c r="D22" s="108">
        <v>0.013888888888888888</v>
      </c>
      <c r="E22" s="152" t="s">
        <v>22</v>
      </c>
      <c r="F22" s="205"/>
      <c r="G22" s="166" t="s">
        <v>122</v>
      </c>
      <c r="H22" s="26" t="s">
        <v>123</v>
      </c>
      <c r="I22" s="172">
        <f t="shared" si="0"/>
        <v>0.5694444444444445</v>
      </c>
      <c r="J22" s="172">
        <f t="shared" si="1"/>
        <v>0.6527777777777779</v>
      </c>
    </row>
    <row r="23" spans="1:10" ht="33" customHeight="1">
      <c r="A23" s="112">
        <f t="shared" si="2"/>
        <v>0.41666666666666674</v>
      </c>
      <c r="B23" s="32">
        <v>4</v>
      </c>
      <c r="C23" s="39" t="s">
        <v>148</v>
      </c>
      <c r="D23" s="113">
        <v>0.013888888888888888</v>
      </c>
      <c r="E23" s="185" t="s">
        <v>98</v>
      </c>
      <c r="F23" s="207"/>
      <c r="G23" s="186" t="s">
        <v>126</v>
      </c>
      <c r="H23" s="39" t="s">
        <v>141</v>
      </c>
      <c r="I23" s="197">
        <f t="shared" si="0"/>
        <v>0.5833333333333334</v>
      </c>
      <c r="J23" s="197">
        <f t="shared" si="1"/>
        <v>0.6666666666666667</v>
      </c>
    </row>
    <row r="24" spans="1:10" ht="29">
      <c r="A24" s="112">
        <f t="shared" si="2"/>
        <v>0.43055555555555564</v>
      </c>
      <c r="B24" s="32">
        <v>5</v>
      </c>
      <c r="C24" s="52" t="s">
        <v>125</v>
      </c>
      <c r="D24" s="108">
        <v>0.006944444444444444</v>
      </c>
      <c r="E24" s="152" t="s">
        <v>22</v>
      </c>
      <c r="F24" s="205"/>
      <c r="G24" s="166"/>
      <c r="H24" s="26" t="s">
        <v>127</v>
      </c>
      <c r="I24" s="172">
        <f t="shared" si="0"/>
        <v>0.5972222222222223</v>
      </c>
      <c r="J24" s="172">
        <f t="shared" si="1"/>
        <v>0.6805555555555556</v>
      </c>
    </row>
    <row r="25" spans="1:11" ht="15">
      <c r="A25" s="112">
        <f t="shared" si="2"/>
        <v>0.43750000000000006</v>
      </c>
      <c r="B25" s="191"/>
      <c r="C25" s="61" t="s">
        <v>52</v>
      </c>
      <c r="D25" s="146">
        <v>0.006944444444444444</v>
      </c>
      <c r="E25" s="147" t="s">
        <v>25</v>
      </c>
      <c r="F25" s="203"/>
      <c r="G25" s="69"/>
      <c r="H25" s="69"/>
      <c r="I25" s="210">
        <f t="shared" si="0"/>
        <v>0.6041666666666667</v>
      </c>
      <c r="J25" s="210">
        <f t="shared" si="1"/>
        <v>0.6875</v>
      </c>
      <c r="K25" s="176">
        <f>SUM(D22:D25)</f>
        <v>0.04166666666666667</v>
      </c>
    </row>
    <row r="26" spans="1:10" ht="15">
      <c r="A26" s="114">
        <f t="shared" si="2"/>
        <v>0.4444444444444445</v>
      </c>
      <c r="B26" s="33"/>
      <c r="C26" s="34" t="s">
        <v>92</v>
      </c>
      <c r="D26" s="78">
        <v>0.017361111111111112</v>
      </c>
      <c r="E26" s="35"/>
      <c r="F26" s="35"/>
      <c r="G26" s="36"/>
      <c r="H26" s="36"/>
      <c r="I26" s="195">
        <f t="shared" si="0"/>
        <v>0.6111111111111112</v>
      </c>
      <c r="J26" s="195">
        <f t="shared" si="1"/>
        <v>0.6944444444444444</v>
      </c>
    </row>
    <row r="27" spans="1:10" ht="15">
      <c r="A27" s="208"/>
      <c r="B27"/>
      <c r="C27"/>
      <c r="D27"/>
      <c r="E27" s="208"/>
      <c r="F27" s="208"/>
      <c r="G27"/>
      <c r="H27"/>
      <c r="I27"/>
      <c r="J27"/>
    </row>
    <row r="28" spans="1:11" ht="29">
      <c r="A28" s="103" t="s">
        <v>0</v>
      </c>
      <c r="B28" s="46"/>
      <c r="C28" s="102" t="s">
        <v>1</v>
      </c>
      <c r="D28" s="104" t="s">
        <v>19</v>
      </c>
      <c r="E28" s="105" t="s">
        <v>20</v>
      </c>
      <c r="F28" s="105" t="s">
        <v>21</v>
      </c>
      <c r="G28" s="106" t="s">
        <v>2</v>
      </c>
      <c r="H28" s="106" t="s">
        <v>3</v>
      </c>
      <c r="I28" s="106" t="s">
        <v>87</v>
      </c>
      <c r="J28" s="106" t="s">
        <v>88</v>
      </c>
      <c r="K28" s="148" t="s">
        <v>93</v>
      </c>
    </row>
    <row r="29" spans="1:10" ht="29">
      <c r="A29" s="134">
        <f>A26+D26</f>
        <v>0.4618055555555556</v>
      </c>
      <c r="B29" s="43" t="s">
        <v>56</v>
      </c>
      <c r="C29" s="136"/>
      <c r="D29" s="169"/>
      <c r="E29" s="169"/>
      <c r="F29" s="50"/>
      <c r="G29" s="70"/>
      <c r="H29" s="70"/>
      <c r="I29" s="198">
        <f>A29+$I$14</f>
        <v>0.6284722222222222</v>
      </c>
      <c r="J29" s="198">
        <f>A29+$J$14</f>
        <v>0.7118055555555556</v>
      </c>
    </row>
    <row r="30" spans="1:10" ht="15">
      <c r="A30" s="180" t="s">
        <v>135</v>
      </c>
      <c r="B30" s="31"/>
      <c r="C30" s="31"/>
      <c r="D30" s="31"/>
      <c r="E30" s="30"/>
      <c r="F30" s="30"/>
      <c r="G30" s="31"/>
      <c r="H30" s="31"/>
      <c r="I30" s="31"/>
      <c r="J30" s="31"/>
    </row>
    <row r="31" spans="1:10" s="89" customFormat="1" ht="29">
      <c r="A31" s="112">
        <f>A29</f>
        <v>0.4618055555555556</v>
      </c>
      <c r="B31" s="32">
        <v>6</v>
      </c>
      <c r="C31" s="52" t="s">
        <v>53</v>
      </c>
      <c r="D31" s="108">
        <v>0.010416666666666666</v>
      </c>
      <c r="E31" s="53" t="s">
        <v>22</v>
      </c>
      <c r="F31" s="53" t="s">
        <v>25</v>
      </c>
      <c r="G31" s="75" t="s">
        <v>128</v>
      </c>
      <c r="H31" s="75" t="s">
        <v>116</v>
      </c>
      <c r="I31" s="211">
        <f aca="true" t="shared" si="3" ref="I31:I37">A31+$I$14</f>
        <v>0.6284722222222222</v>
      </c>
      <c r="J31" s="211">
        <f aca="true" t="shared" si="4" ref="J31:J37">A31+$J$14</f>
        <v>0.7118055555555556</v>
      </c>
    </row>
    <row r="32" spans="1:10" ht="29">
      <c r="A32" s="112">
        <f>A31+D31</f>
        <v>0.47222222222222227</v>
      </c>
      <c r="B32" s="32">
        <v>7</v>
      </c>
      <c r="C32" s="39" t="s">
        <v>54</v>
      </c>
      <c r="D32" s="113">
        <v>0.013888888888888888</v>
      </c>
      <c r="E32" s="56" t="s">
        <v>26</v>
      </c>
      <c r="F32" s="40" t="s">
        <v>98</v>
      </c>
      <c r="G32" s="41" t="s">
        <v>130</v>
      </c>
      <c r="H32" s="41" t="s">
        <v>129</v>
      </c>
      <c r="I32" s="197">
        <f t="shared" si="3"/>
        <v>0.638888888888889</v>
      </c>
      <c r="J32" s="197">
        <f t="shared" si="4"/>
        <v>0.7222222222222223</v>
      </c>
    </row>
    <row r="33" spans="1:10" s="94" customFormat="1" ht="29">
      <c r="A33" s="112">
        <f>A32+D32</f>
        <v>0.48611111111111116</v>
      </c>
      <c r="B33" s="32">
        <v>8</v>
      </c>
      <c r="C33" s="52" t="s">
        <v>32</v>
      </c>
      <c r="D33" s="108">
        <v>0.010416666666666666</v>
      </c>
      <c r="E33" s="53" t="s">
        <v>25</v>
      </c>
      <c r="F33" s="53" t="s">
        <v>22</v>
      </c>
      <c r="G33" s="52"/>
      <c r="H33" s="75" t="s">
        <v>116</v>
      </c>
      <c r="I33" s="172">
        <f t="shared" si="3"/>
        <v>0.6527777777777778</v>
      </c>
      <c r="J33" s="172">
        <f t="shared" si="4"/>
        <v>0.7361111111111112</v>
      </c>
    </row>
    <row r="34" spans="1:11" ht="29">
      <c r="A34" s="190">
        <f>A33+D33</f>
        <v>0.49652777777777785</v>
      </c>
      <c r="B34" s="191">
        <v>9</v>
      </c>
      <c r="C34" s="39" t="s">
        <v>33</v>
      </c>
      <c r="D34" s="113">
        <v>0.013888888888888888</v>
      </c>
      <c r="E34" s="56" t="s">
        <v>26</v>
      </c>
      <c r="F34" s="40" t="s">
        <v>98</v>
      </c>
      <c r="G34" s="41" t="s">
        <v>131</v>
      </c>
      <c r="H34" s="39" t="s">
        <v>141</v>
      </c>
      <c r="I34" s="197">
        <f t="shared" si="3"/>
        <v>0.6631944444444445</v>
      </c>
      <c r="J34" s="197">
        <f t="shared" si="4"/>
        <v>0.7465277777777779</v>
      </c>
      <c r="K34" s="196">
        <f>SUM(D31:D34)</f>
        <v>0.048611111111111105</v>
      </c>
    </row>
    <row r="35" spans="1:10" ht="15">
      <c r="A35" s="114">
        <f>A34+D34</f>
        <v>0.5104166666666667</v>
      </c>
      <c r="B35" s="33"/>
      <c r="C35" s="34" t="s">
        <v>110</v>
      </c>
      <c r="D35" s="78">
        <v>0.006944444444444444</v>
      </c>
      <c r="E35" s="200"/>
      <c r="F35" s="206"/>
      <c r="G35" s="201"/>
      <c r="H35" s="36"/>
      <c r="I35" s="195">
        <f t="shared" si="3"/>
        <v>0.6770833333333334</v>
      </c>
      <c r="J35" s="195">
        <f t="shared" si="4"/>
        <v>0.7604166666666667</v>
      </c>
    </row>
    <row r="36" spans="1:10" ht="15">
      <c r="A36" s="112">
        <f>A34+D34</f>
        <v>0.5104166666666667</v>
      </c>
      <c r="B36" s="32">
        <v>10</v>
      </c>
      <c r="C36" s="127" t="s">
        <v>34</v>
      </c>
      <c r="D36" s="146">
        <v>0.010416666666666666</v>
      </c>
      <c r="E36" s="147" t="s">
        <v>35</v>
      </c>
      <c r="F36" s="68"/>
      <c r="G36" s="69"/>
      <c r="H36" s="69"/>
      <c r="I36" s="210">
        <f t="shared" si="3"/>
        <v>0.6770833333333334</v>
      </c>
      <c r="J36" s="210">
        <f t="shared" si="4"/>
        <v>0.7604166666666667</v>
      </c>
    </row>
    <row r="37" spans="1:11" ht="15">
      <c r="A37" s="112">
        <f>A36+D36</f>
        <v>0.5208333333333334</v>
      </c>
      <c r="B37" s="239">
        <v>11</v>
      </c>
      <c r="C37" s="232" t="s">
        <v>36</v>
      </c>
      <c r="D37" s="233">
        <v>0.003472222222222222</v>
      </c>
      <c r="E37" s="235" t="s">
        <v>37</v>
      </c>
      <c r="F37" s="240"/>
      <c r="G37" s="236"/>
      <c r="H37" s="236"/>
      <c r="I37" s="241">
        <f t="shared" si="3"/>
        <v>0.6875</v>
      </c>
      <c r="J37" s="241">
        <f t="shared" si="4"/>
        <v>0.7708333333333334</v>
      </c>
      <c r="K37" s="196">
        <f>D36+D37</f>
        <v>0.013888888888888888</v>
      </c>
    </row>
    <row r="38" spans="1:11" ht="15">
      <c r="A38" s="83">
        <f>A37+D37</f>
        <v>0.5243055555555556</v>
      </c>
      <c r="B38" s="42"/>
      <c r="C38" s="43" t="s">
        <v>38</v>
      </c>
      <c r="D38" s="44"/>
      <c r="E38" s="50"/>
      <c r="F38" s="50"/>
      <c r="G38" s="50"/>
      <c r="H38" s="50"/>
      <c r="I38" s="50"/>
      <c r="J38" s="50"/>
      <c r="K38" s="209">
        <f>K37+K34+K25+K20</f>
        <v>0.14583333333333331</v>
      </c>
    </row>
    <row r="41" spans="9:10" ht="15">
      <c r="I41" s="9"/>
      <c r="J41" s="9"/>
    </row>
  </sheetData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workbookViewId="0" topLeftCell="A1">
      <selection activeCell="A15" sqref="A15:F15"/>
    </sheetView>
  </sheetViews>
  <sheetFormatPr defaultColWidth="9.140625" defaultRowHeight="15"/>
  <sheetData>
    <row r="1" ht="15">
      <c r="B1" s="217" t="s">
        <v>149</v>
      </c>
    </row>
    <row r="3" spans="1:4" ht="15">
      <c r="A3" s="7" t="s">
        <v>37</v>
      </c>
      <c r="B3" t="s">
        <v>150</v>
      </c>
      <c r="C3" s="218"/>
      <c r="D3" s="218"/>
    </row>
    <row r="4" spans="1:4" ht="15">
      <c r="A4" s="5" t="s">
        <v>25</v>
      </c>
      <c r="B4" t="s">
        <v>154</v>
      </c>
      <c r="C4" s="218"/>
      <c r="D4" s="3"/>
    </row>
    <row r="5" spans="1:4" ht="15">
      <c r="A5" s="5" t="s">
        <v>22</v>
      </c>
      <c r="B5" t="s">
        <v>151</v>
      </c>
      <c r="C5" s="218"/>
      <c r="D5" s="218"/>
    </row>
    <row r="6" spans="1:4" ht="15">
      <c r="A6" s="7" t="s">
        <v>27</v>
      </c>
      <c r="B6" t="s">
        <v>155</v>
      </c>
      <c r="C6" s="218"/>
      <c r="D6" s="218"/>
    </row>
    <row r="7" spans="1:4" ht="15">
      <c r="A7" s="5" t="s">
        <v>49</v>
      </c>
      <c r="B7" t="s">
        <v>152</v>
      </c>
      <c r="C7" s="218"/>
      <c r="D7" s="218"/>
    </row>
    <row r="8" spans="1:4" ht="15">
      <c r="A8" s="5" t="s">
        <v>48</v>
      </c>
      <c r="B8" t="s">
        <v>153</v>
      </c>
      <c r="C8" s="218"/>
      <c r="D8" s="218"/>
    </row>
    <row r="9" spans="1:9" ht="15">
      <c r="A9" s="256" t="s">
        <v>166</v>
      </c>
      <c r="B9" s="257" t="s">
        <v>167</v>
      </c>
      <c r="C9" s="258"/>
      <c r="D9" s="258"/>
      <c r="E9" s="257"/>
      <c r="F9" s="257"/>
      <c r="G9" s="257"/>
      <c r="H9" s="257"/>
      <c r="I9" s="257"/>
    </row>
    <row r="10" spans="1:3" ht="15">
      <c r="A10" s="7" t="s">
        <v>146</v>
      </c>
      <c r="B10" t="s">
        <v>168</v>
      </c>
      <c r="C10" s="218"/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spans="1:6" ht="15">
      <c r="A15" s="257" t="s">
        <v>170</v>
      </c>
      <c r="B15" s="257"/>
      <c r="C15" s="257"/>
      <c r="D15" s="257"/>
      <c r="E15" s="257"/>
      <c r="F15" s="257"/>
    </row>
    <row r="16" ht="15">
      <c r="A16" t="s">
        <v>159</v>
      </c>
    </row>
    <row r="17" ht="15">
      <c r="A17" t="s">
        <v>160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Onsiri Benjavejbhaisan</cp:lastModifiedBy>
  <cp:lastPrinted>2020-11-06T09:47:37Z</cp:lastPrinted>
  <dcterms:created xsi:type="dcterms:W3CDTF">2019-09-10T23:11:23Z</dcterms:created>
  <dcterms:modified xsi:type="dcterms:W3CDTF">2021-03-16T02:57:51Z</dcterms:modified>
  <cp:category/>
  <cp:version/>
  <cp:contentType/>
  <cp:contentStatus/>
</cp:coreProperties>
</file>